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Gasverbrauch VB" sheetId="1" r:id="rId1"/>
    <sheet name="Daten" sheetId="2" state="hidden" r:id="rId2"/>
  </sheets>
  <definedNames>
    <definedName name="_xlfn.IFERROR" hidden="1">#NAME?</definedName>
    <definedName name="Gebiet">'Daten'!$A$1:$D$10</definedName>
  </definedNames>
  <calcPr fullCalcOnLoad="1"/>
</workbook>
</file>

<file path=xl/sharedStrings.xml><?xml version="1.0" encoding="utf-8"?>
<sst xmlns="http://schemas.openxmlformats.org/spreadsheetml/2006/main" count="42" uniqueCount="37">
  <si>
    <t>kWh</t>
  </si>
  <si>
    <t>m³</t>
  </si>
  <si>
    <t>Energiemengenermittlung</t>
  </si>
  <si>
    <t>Zählerstand am</t>
  </si>
  <si>
    <t>Verbrauch</t>
  </si>
  <si>
    <t>Verbrauch thermische Energie</t>
  </si>
  <si>
    <t xml:space="preserve">Energiemengenermittlung </t>
  </si>
  <si>
    <t>Abrechnungsbrennwert in kWh/m³  (in der Rechnung ausgewiesen)</t>
  </si>
  <si>
    <t>Zustandszahl  ( Meereshöhe und Druck )</t>
  </si>
  <si>
    <t>Zeitraum</t>
  </si>
  <si>
    <t>Von</t>
  </si>
  <si>
    <t>Bis</t>
  </si>
  <si>
    <t>Tage</t>
  </si>
  <si>
    <t>Druck</t>
  </si>
  <si>
    <t>Bitte beim Versorger nachfragen</t>
  </si>
  <si>
    <t xml:space="preserve">Anderer Druck </t>
  </si>
  <si>
    <t>Zustandszahl</t>
  </si>
  <si>
    <t>Wenn Sie  Fragen zum Ablesen der Messgeräte haben, wenden Sie sich bitte an unsere Zählerabteilung:</t>
  </si>
  <si>
    <t>Zustandszahl bitte unten auswählen oder beim Versorger erfragen</t>
  </si>
  <si>
    <t>https://www.stadtwerke-sindelfingen.de/unternehmen/netze/gasnetz/netzbeschreibung/</t>
  </si>
  <si>
    <t>Brennwerte unter:</t>
  </si>
  <si>
    <t>oder unter dem  Link unten.</t>
  </si>
  <si>
    <t>50 mBar</t>
  </si>
  <si>
    <t>Bitte Versorgungszone und Druck auswählen</t>
  </si>
  <si>
    <t>Bitte Versorgungsgebiet und Druck Auswählen</t>
  </si>
  <si>
    <t>Sindelfingen  / Maichingen    50 mBar</t>
  </si>
  <si>
    <t>Darmsheim / Grafenau          50 mBar</t>
  </si>
  <si>
    <t>22 mBar</t>
  </si>
  <si>
    <t>Sindelfingen / Maichingen     22 mBar</t>
  </si>
  <si>
    <t>Sindelfingen  / Maichingen    90 mBar</t>
  </si>
  <si>
    <t>90 mBar</t>
  </si>
  <si>
    <t>Darmsheim / Grafenau          22 mBar</t>
  </si>
  <si>
    <t>Darmsheim / Grafenau          90 mBar</t>
  </si>
  <si>
    <t>07031 - 6116 204</t>
  </si>
  <si>
    <t>messtechnik@stadtwerke-sindelfingen.de</t>
  </si>
  <si>
    <t>Zählertechnik</t>
  </si>
  <si>
    <t>Mit diesem Energieberechnungstool können Sie durch Eingabe der Zählerstände , des Brennwertes 
und der Zusandszahl für den jeweiligen Zeitraum die verbrauchte Energie ermitteln.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</si>
</sst>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0"/>
    <numFmt numFmtId="171" formatCode="#,##0.0000"/>
    <numFmt numFmtId="172" formatCode="#,##0.0"/>
    <numFmt numFmtId="173" formatCode="0.0000"/>
    <numFmt numFmtId="174" formatCode="0.000"/>
    <numFmt numFmtId="175" formatCode="[$-407]mmmm\ yy;@"/>
    <numFmt numFmtId="176" formatCode="dd/mm/yy;@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4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74" fontId="0" fillId="33" borderId="0" xfId="0" applyNumberFormat="1" applyFill="1" applyBorder="1" applyAlignment="1" applyProtection="1">
      <alignment/>
      <protection locked="0"/>
    </xf>
    <xf numFmtId="173" fontId="0" fillId="33" borderId="0" xfId="0" applyNumberForma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176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hidden="1"/>
    </xf>
    <xf numFmtId="0" fontId="42" fillId="0" borderId="13" xfId="0" applyFont="1" applyBorder="1" applyAlignment="1" applyProtection="1">
      <alignment/>
      <protection hidden="1"/>
    </xf>
    <xf numFmtId="173" fontId="0" fillId="0" borderId="0" xfId="0" applyNumberFormat="1" applyAlignment="1">
      <alignment/>
    </xf>
    <xf numFmtId="0" fontId="4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73" fontId="0" fillId="0" borderId="0" xfId="0" applyNumberFormat="1" applyBorder="1" applyAlignment="1" applyProtection="1">
      <alignment horizontal="center"/>
      <protection hidden="1"/>
    </xf>
    <xf numFmtId="3" fontId="43" fillId="0" borderId="0" xfId="0" applyNumberFormat="1" applyFont="1" applyFill="1" applyBorder="1" applyAlignment="1" applyProtection="1">
      <alignment/>
      <protection hidden="1"/>
    </xf>
    <xf numFmtId="0" fontId="2" fillId="0" borderId="0" xfId="48" applyAlignment="1" applyProtection="1">
      <alignment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173" fontId="0" fillId="0" borderId="0" xfId="0" applyNumberFormat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28575</xdr:rowOff>
    </xdr:from>
    <xdr:to>
      <xdr:col>5</xdr:col>
      <xdr:colOff>723900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575"/>
          <a:ext cx="30099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sstechnik@stadtwerke-sindelfingen.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L41"/>
  <sheetViews>
    <sheetView showGridLines="0" showRowColHeaders="0" showZeros="0" tabSelected="1" zoomScalePageLayoutView="0" workbookViewId="0" topLeftCell="A1">
      <selection activeCell="O29" sqref="O29"/>
    </sheetView>
  </sheetViews>
  <sheetFormatPr defaultColWidth="11.421875" defaultRowHeight="12.75"/>
  <cols>
    <col min="1" max="16384" width="11.421875" style="2" customWidth="1"/>
  </cols>
  <sheetData>
    <row r="7" ht="15">
      <c r="C7" s="1" t="s">
        <v>6</v>
      </c>
    </row>
    <row r="9" spans="3:11" ht="28.5" customHeight="1">
      <c r="C9" s="35" t="s">
        <v>36</v>
      </c>
      <c r="D9" s="35"/>
      <c r="E9" s="35"/>
      <c r="F9" s="35"/>
      <c r="G9" s="35"/>
      <c r="H9" s="35"/>
      <c r="I9" s="35"/>
      <c r="J9" s="35"/>
      <c r="K9" s="35"/>
    </row>
    <row r="10" ht="12.75">
      <c r="C10" s="3"/>
    </row>
    <row r="11" ht="13.5" thickBot="1"/>
    <row r="12" spans="3:10" ht="12.75">
      <c r="C12" s="4"/>
      <c r="D12" s="5"/>
      <c r="E12" s="5"/>
      <c r="F12" s="5"/>
      <c r="G12" s="21" t="s">
        <v>10</v>
      </c>
      <c r="H12" s="21" t="s">
        <v>11</v>
      </c>
      <c r="I12" s="5"/>
      <c r="J12" s="6"/>
    </row>
    <row r="13" spans="3:10" ht="12.75">
      <c r="C13" s="7" t="s">
        <v>2</v>
      </c>
      <c r="D13" s="8"/>
      <c r="E13" s="8"/>
      <c r="F13" s="20" t="s">
        <v>9</v>
      </c>
      <c r="G13" s="22">
        <f>G15</f>
        <v>42736</v>
      </c>
      <c r="H13" s="22">
        <f>G16</f>
        <v>42766</v>
      </c>
      <c r="I13" s="8">
        <f>(H13-G13)+1</f>
        <v>31</v>
      </c>
      <c r="J13" s="12" t="s">
        <v>12</v>
      </c>
    </row>
    <row r="14" spans="3:10" ht="12.75">
      <c r="C14" s="7"/>
      <c r="D14" s="8"/>
      <c r="E14" s="8"/>
      <c r="F14" s="8"/>
      <c r="G14" s="8"/>
      <c r="H14" s="8"/>
      <c r="I14" s="8"/>
      <c r="J14" s="9"/>
    </row>
    <row r="15" spans="3:10" ht="12.75">
      <c r="C15" s="7" t="s">
        <v>3</v>
      </c>
      <c r="D15" s="8"/>
      <c r="E15" s="8"/>
      <c r="F15" s="8"/>
      <c r="G15" s="16">
        <v>42736</v>
      </c>
      <c r="H15" s="10"/>
      <c r="I15" s="17">
        <v>23512</v>
      </c>
      <c r="J15" s="9" t="s">
        <v>1</v>
      </c>
    </row>
    <row r="16" spans="3:10" ht="12.75">
      <c r="C16" s="7"/>
      <c r="D16" s="8"/>
      <c r="E16" s="8"/>
      <c r="F16" s="8"/>
      <c r="G16" s="16">
        <v>42766</v>
      </c>
      <c r="H16" s="10"/>
      <c r="I16" s="17">
        <v>24153</v>
      </c>
      <c r="J16" s="9" t="s">
        <v>1</v>
      </c>
    </row>
    <row r="17" spans="3:10" ht="12.75">
      <c r="C17" s="7"/>
      <c r="D17" s="8"/>
      <c r="E17" s="8"/>
      <c r="F17" s="8"/>
      <c r="G17" s="8"/>
      <c r="H17" s="8"/>
      <c r="I17" s="8"/>
      <c r="J17" s="9"/>
    </row>
    <row r="18" spans="3:10" ht="12.75">
      <c r="C18" s="7"/>
      <c r="D18" s="8"/>
      <c r="E18" s="8"/>
      <c r="F18" s="8"/>
      <c r="G18" s="8"/>
      <c r="H18" s="8"/>
      <c r="I18" s="8"/>
      <c r="J18" s="9"/>
    </row>
    <row r="19" spans="3:10" ht="12.75">
      <c r="C19" s="7"/>
      <c r="D19" s="8"/>
      <c r="E19" s="8"/>
      <c r="F19" s="8"/>
      <c r="G19" s="8" t="s">
        <v>4</v>
      </c>
      <c r="H19" s="10"/>
      <c r="I19" s="8">
        <f>I16-I15</f>
        <v>641</v>
      </c>
      <c r="J19" s="9" t="s">
        <v>1</v>
      </c>
    </row>
    <row r="20" spans="3:10" ht="12.75">
      <c r="C20" s="7"/>
      <c r="D20" s="8"/>
      <c r="E20" s="8"/>
      <c r="F20" s="8"/>
      <c r="G20" s="8"/>
      <c r="H20" s="8"/>
      <c r="I20" s="8"/>
      <c r="J20" s="9"/>
    </row>
    <row r="21" spans="3:10" ht="12.75">
      <c r="C21" s="7" t="s">
        <v>7</v>
      </c>
      <c r="D21" s="8"/>
      <c r="E21" s="8"/>
      <c r="F21" s="8"/>
      <c r="G21" s="8"/>
      <c r="H21" s="8"/>
      <c r="I21" s="18">
        <v>11.236</v>
      </c>
      <c r="J21" s="9"/>
    </row>
    <row r="22" spans="3:10" ht="12.75">
      <c r="C22" s="26" t="s">
        <v>21</v>
      </c>
      <c r="D22" s="8"/>
      <c r="E22" s="8"/>
      <c r="F22" s="8"/>
      <c r="G22" s="8"/>
      <c r="H22" s="8"/>
      <c r="I22" s="8"/>
      <c r="J22" s="9"/>
    </row>
    <row r="23" spans="3:10" ht="12.75">
      <c r="C23" s="7"/>
      <c r="D23" s="8"/>
      <c r="E23" s="8"/>
      <c r="F23" s="8"/>
      <c r="G23" s="8"/>
      <c r="H23" s="8"/>
      <c r="I23" s="8"/>
      <c r="J23" s="9"/>
    </row>
    <row r="24" spans="3:10" ht="12.75">
      <c r="C24" s="11" t="s">
        <v>8</v>
      </c>
      <c r="D24" s="8"/>
      <c r="E24" s="8"/>
      <c r="F24" s="8"/>
      <c r="G24" s="8"/>
      <c r="H24" s="8"/>
      <c r="I24" s="19"/>
      <c r="J24" s="9"/>
    </row>
    <row r="25" spans="3:10" ht="12.75">
      <c r="C25" s="26" t="s">
        <v>18</v>
      </c>
      <c r="D25" s="8"/>
      <c r="E25" s="8"/>
      <c r="F25" s="8"/>
      <c r="G25" s="8"/>
      <c r="H25" s="8"/>
      <c r="I25" s="32">
        <f>H34</f>
        <v>0</v>
      </c>
      <c r="J25" s="9"/>
    </row>
    <row r="26" spans="3:10" ht="12.75">
      <c r="C26" s="7"/>
      <c r="D26" s="8"/>
      <c r="E26" s="8"/>
      <c r="F26" s="8"/>
      <c r="G26" s="8"/>
      <c r="H26" s="8"/>
      <c r="I26" s="8"/>
      <c r="J26" s="9"/>
    </row>
    <row r="27" spans="3:12" ht="12.75">
      <c r="C27" s="11" t="s">
        <v>5</v>
      </c>
      <c r="D27" s="8"/>
      <c r="E27" s="8"/>
      <c r="F27" s="8"/>
      <c r="G27" s="8"/>
      <c r="H27" s="8"/>
      <c r="I27" s="31">
        <f>_xlfn.IFERROR(L27,0)</f>
        <v>0</v>
      </c>
      <c r="J27" s="12" t="s">
        <v>0</v>
      </c>
      <c r="L27" s="33">
        <f>I19*I21*(IF(I24="",I25,I24))</f>
        <v>0</v>
      </c>
    </row>
    <row r="28" spans="3:10" ht="13.5" thickBot="1">
      <c r="C28" s="13"/>
      <c r="D28" s="14"/>
      <c r="E28" s="14"/>
      <c r="F28" s="14"/>
      <c r="G28" s="14"/>
      <c r="H28" s="14"/>
      <c r="I28" s="14"/>
      <c r="J28" s="15"/>
    </row>
    <row r="29" spans="3:10" ht="12.75">
      <c r="C29" s="8"/>
      <c r="D29" s="8"/>
      <c r="E29" s="8"/>
      <c r="F29" s="8"/>
      <c r="G29" s="8"/>
      <c r="H29" s="8"/>
      <c r="I29" s="8"/>
      <c r="J29" s="8"/>
    </row>
    <row r="30" spans="3:10" ht="12.75">
      <c r="C30" s="20" t="s">
        <v>20</v>
      </c>
      <c r="D30" s="8"/>
      <c r="E30" s="25" t="s">
        <v>19</v>
      </c>
      <c r="F30" s="8"/>
      <c r="G30" s="8"/>
      <c r="H30" s="8"/>
      <c r="I30" s="8"/>
      <c r="J30" s="8"/>
    </row>
    <row r="31" spans="3:10" ht="12.75">
      <c r="C31" s="8"/>
      <c r="D31" s="8"/>
      <c r="E31" s="8"/>
      <c r="F31" s="8"/>
      <c r="G31" s="8"/>
      <c r="H31" s="8"/>
      <c r="I31" s="8"/>
      <c r="J31" s="8"/>
    </row>
    <row r="32" spans="3:10" ht="12.75">
      <c r="C32" s="28" t="s">
        <v>24</v>
      </c>
      <c r="D32" s="8"/>
      <c r="E32" s="8"/>
      <c r="F32" s="8"/>
      <c r="G32" s="29" t="s">
        <v>13</v>
      </c>
      <c r="H32" s="36" t="s">
        <v>16</v>
      </c>
      <c r="I32" s="36"/>
      <c r="J32" s="36"/>
    </row>
    <row r="33" ht="12.75">
      <c r="C33" s="8"/>
    </row>
    <row r="34" spans="3:10" ht="12.75">
      <c r="C34" s="24">
        <v>1</v>
      </c>
      <c r="G34" s="30">
        <f>VLOOKUP(C34,Gebiet,3,FALSE)</f>
        <v>0</v>
      </c>
      <c r="H34" s="37">
        <f>VLOOKUP(C34,Gebiet,4,FALSE)</f>
        <v>0</v>
      </c>
      <c r="I34" s="37"/>
      <c r="J34" s="37"/>
    </row>
    <row r="35" ht="12.75">
      <c r="C35" s="8"/>
    </row>
    <row r="37" ht="12.75">
      <c r="C37" s="3" t="s">
        <v>17</v>
      </c>
    </row>
    <row r="39" spans="3:7" ht="12.75">
      <c r="C39" s="2" t="s">
        <v>35</v>
      </c>
      <c r="E39" s="2" t="s">
        <v>33</v>
      </c>
      <c r="G39" s="34" t="s">
        <v>34</v>
      </c>
    </row>
    <row r="41" ht="12.75">
      <c r="G41"/>
    </row>
  </sheetData>
  <sheetProtection password="DF53" sheet="1"/>
  <mergeCells count="3">
    <mergeCell ref="C9:K9"/>
    <mergeCell ref="H32:J32"/>
    <mergeCell ref="H34:J34"/>
  </mergeCells>
  <hyperlinks>
    <hyperlink ref="G39" r:id="rId1" display="messtechnik@stadtwerke-sindelfingen.de"/>
  </hyperlink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51" sqref="B51"/>
    </sheetView>
  </sheetViews>
  <sheetFormatPr defaultColWidth="11.421875" defaultRowHeight="12.75"/>
  <cols>
    <col min="2" max="2" width="49.00390625" style="0" bestFit="1" customWidth="1"/>
    <col min="3" max="3" width="28.00390625" style="0" bestFit="1" customWidth="1"/>
    <col min="4" max="4" width="7.00390625" style="0" bestFit="1" customWidth="1"/>
  </cols>
  <sheetData>
    <row r="1" spans="1:2" ht="12.75">
      <c r="A1">
        <v>1</v>
      </c>
      <c r="B1" s="23" t="s">
        <v>23</v>
      </c>
    </row>
    <row r="2" spans="1:4" ht="12.75">
      <c r="A2">
        <v>2</v>
      </c>
      <c r="B2" t="s">
        <v>28</v>
      </c>
      <c r="C2" t="s">
        <v>27</v>
      </c>
      <c r="D2" s="27">
        <v>0.919</v>
      </c>
    </row>
    <row r="3" spans="1:4" ht="12.75">
      <c r="A3">
        <v>3</v>
      </c>
      <c r="B3" t="s">
        <v>25</v>
      </c>
      <c r="C3" t="s">
        <v>22</v>
      </c>
      <c r="D3">
        <v>0.9452</v>
      </c>
    </row>
    <row r="4" spans="1:4" ht="12.75">
      <c r="A4">
        <v>4</v>
      </c>
      <c r="B4" t="s">
        <v>29</v>
      </c>
      <c r="C4" t="s">
        <v>30</v>
      </c>
      <c r="D4">
        <v>0.9826</v>
      </c>
    </row>
    <row r="5" spans="1:4" ht="12.75">
      <c r="A5">
        <v>5</v>
      </c>
      <c r="B5" s="23" t="s">
        <v>31</v>
      </c>
      <c r="C5" t="s">
        <v>27</v>
      </c>
      <c r="D5">
        <v>0.9216</v>
      </c>
    </row>
    <row r="6" spans="1:4" ht="12.75">
      <c r="A6">
        <v>6</v>
      </c>
      <c r="B6" s="23" t="s">
        <v>26</v>
      </c>
      <c r="C6" t="s">
        <v>22</v>
      </c>
      <c r="D6">
        <v>0.9478</v>
      </c>
    </row>
    <row r="7" spans="1:4" ht="12.75">
      <c r="A7">
        <v>7</v>
      </c>
      <c r="B7" s="23" t="s">
        <v>32</v>
      </c>
      <c r="C7" t="s">
        <v>30</v>
      </c>
      <c r="D7">
        <v>0.9852</v>
      </c>
    </row>
    <row r="8" spans="1:4" ht="12.75">
      <c r="A8">
        <v>8</v>
      </c>
      <c r="B8" t="s">
        <v>15</v>
      </c>
      <c r="C8" s="23"/>
      <c r="D8" t="s">
        <v>14</v>
      </c>
    </row>
    <row r="9" spans="1:3" ht="12.75">
      <c r="A9">
        <v>9</v>
      </c>
      <c r="C9" s="23"/>
    </row>
    <row r="10" spans="1:3" ht="12.75">
      <c r="A10">
        <v>10</v>
      </c>
      <c r="C10" s="23"/>
    </row>
  </sheetData>
  <sheetProtection password="DF53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Haustein,Lars</cp:lastModifiedBy>
  <cp:lastPrinted>2012-09-19T12:31:07Z</cp:lastPrinted>
  <dcterms:created xsi:type="dcterms:W3CDTF">1996-10-17T05:27:31Z</dcterms:created>
  <dcterms:modified xsi:type="dcterms:W3CDTF">2021-08-31T09:38:29Z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