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eting\Öffentlichkeitsarbeit\10_Website\01_Internet-Auftritt\Stadtwerke Homepage 2020\Inhalte Homepage 2020\unternehmen\netze\gasnetz\netzbeschreibung\"/>
    </mc:Choice>
  </mc:AlternateContent>
  <xr:revisionPtr revIDLastSave="0" documentId="8_{96B163B7-19A4-4EB7-9A4E-7A0D9F86E2DB}" xr6:coauthVersionLast="47" xr6:coauthVersionMax="47" xr10:uidLastSave="{00000000-0000-0000-0000-000000000000}"/>
  <bookViews>
    <workbookView xWindow="7128" yWindow="588" windowWidth="21192" windowHeight="14424" activeTab="1" xr2:uid="{00000000-000D-0000-FFFF-FFFF00000000}"/>
  </bookViews>
  <sheets>
    <sheet name="2016-2021" sheetId="1" r:id="rId1"/>
    <sheet name="Einspeisu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2" l="1"/>
  <c r="D84" i="2" l="1"/>
  <c r="G112" i="2" l="1"/>
  <c r="H112" i="2"/>
  <c r="I112" i="2"/>
  <c r="J112" i="2"/>
  <c r="K112" i="2"/>
  <c r="L112" i="2"/>
  <c r="M112" i="2"/>
  <c r="N112" i="2"/>
  <c r="O112" i="2"/>
  <c r="P112" i="2"/>
  <c r="Q112" i="2"/>
  <c r="G113" i="2"/>
  <c r="H113" i="2"/>
  <c r="I113" i="2"/>
  <c r="J113" i="2"/>
  <c r="K113" i="2"/>
  <c r="L113" i="2"/>
  <c r="M113" i="2"/>
  <c r="N113" i="2"/>
  <c r="O113" i="2"/>
  <c r="P113" i="2"/>
  <c r="Q113" i="2"/>
  <c r="G114" i="2"/>
  <c r="H114" i="2"/>
  <c r="I114" i="2"/>
  <c r="J114" i="2"/>
  <c r="K114" i="2"/>
  <c r="L114" i="2"/>
  <c r="M114" i="2"/>
  <c r="N114" i="2"/>
  <c r="O114" i="2"/>
  <c r="P114" i="2"/>
  <c r="Q114" i="2"/>
  <c r="G115" i="2"/>
  <c r="H115" i="2"/>
  <c r="I115" i="2"/>
  <c r="J115" i="2"/>
  <c r="K115" i="2"/>
  <c r="L115" i="2"/>
  <c r="M115" i="2"/>
  <c r="N115" i="2"/>
  <c r="O115" i="2"/>
  <c r="P115" i="2"/>
  <c r="Q115" i="2"/>
  <c r="BL75" i="1" l="1"/>
  <c r="BO79" i="1"/>
  <c r="BN78" i="1"/>
  <c r="BM77" i="1"/>
  <c r="BL76" i="1"/>
  <c r="BK75" i="1"/>
  <c r="BJ74" i="1"/>
  <c r="BK74" i="1"/>
  <c r="BI72" i="1"/>
  <c r="BH72" i="1"/>
  <c r="BJ73" i="1" l="1"/>
  <c r="D82" i="2" l="1"/>
  <c r="D83" i="2"/>
  <c r="D85" i="2"/>
  <c r="G85" i="2" s="1"/>
  <c r="BJ72" i="1" s="1"/>
  <c r="D86" i="2"/>
  <c r="D87" i="2"/>
  <c r="D88" i="2"/>
  <c r="D89" i="2"/>
  <c r="D90" i="2"/>
  <c r="D91" i="2"/>
  <c r="D92" i="2"/>
  <c r="D93" i="2"/>
  <c r="D94" i="2"/>
  <c r="D95" i="2"/>
  <c r="D96" i="2"/>
  <c r="D97" i="2"/>
  <c r="D99" i="2"/>
  <c r="D100" i="2"/>
  <c r="D101" i="2"/>
  <c r="D102" i="2"/>
  <c r="D103" i="2"/>
  <c r="D104" i="2"/>
  <c r="D105" i="2"/>
  <c r="D106" i="2"/>
  <c r="D107" i="2"/>
  <c r="BI73" i="1"/>
  <c r="BG71" i="1"/>
  <c r="BF70" i="1"/>
  <c r="BE69" i="1"/>
  <c r="BD68" i="1"/>
  <c r="BC67" i="1"/>
  <c r="BB66" i="1"/>
  <c r="BA65" i="1"/>
  <c r="AZ64" i="1"/>
  <c r="AY63" i="1"/>
  <c r="AX62" i="1"/>
  <c r="AW61" i="1"/>
  <c r="AV60" i="1"/>
  <c r="AU59" i="1"/>
  <c r="AT58" i="1"/>
  <c r="AS57" i="1"/>
  <c r="AR56" i="1"/>
  <c r="AQ55" i="1"/>
  <c r="AP54" i="1"/>
  <c r="AO53" i="1"/>
  <c r="AN52" i="1"/>
  <c r="AM51" i="1"/>
  <c r="AL50" i="1"/>
  <c r="AK49" i="1"/>
  <c r="AJ48" i="1"/>
  <c r="AI47" i="1"/>
  <c r="AH46" i="1"/>
  <c r="AG45" i="1"/>
  <c r="AF44" i="1"/>
  <c r="AE43" i="1"/>
  <c r="AD42" i="1"/>
  <c r="AC41" i="1"/>
  <c r="AB40" i="1"/>
  <c r="AA39" i="1"/>
  <c r="Z38" i="1"/>
  <c r="D108" i="2"/>
  <c r="D109" i="2"/>
  <c r="D110" i="2"/>
  <c r="D111" i="2"/>
  <c r="D112" i="2"/>
  <c r="D113" i="2"/>
  <c r="D114" i="2"/>
  <c r="D115" i="2"/>
  <c r="G111" i="2" l="1"/>
  <c r="O111" i="2"/>
  <c r="H111" i="2"/>
  <c r="P111" i="2"/>
  <c r="I111" i="2"/>
  <c r="Q111" i="2"/>
  <c r="J111" i="2"/>
  <c r="K111" i="2"/>
  <c r="L111" i="2"/>
  <c r="M111" i="2"/>
  <c r="N111" i="2"/>
  <c r="N110" i="2"/>
  <c r="H110" i="2"/>
  <c r="I110" i="2"/>
  <c r="L110" i="2"/>
  <c r="O110" i="2"/>
  <c r="Q110" i="2"/>
  <c r="G110" i="2"/>
  <c r="J110" i="2"/>
  <c r="P110" i="2"/>
  <c r="K110" i="2"/>
  <c r="M110" i="2"/>
  <c r="G109" i="2"/>
  <c r="M109" i="2"/>
  <c r="H109" i="2"/>
  <c r="N109" i="2"/>
  <c r="I109" i="2"/>
  <c r="O109" i="2"/>
  <c r="J109" i="2"/>
  <c r="P109" i="2"/>
  <c r="K109" i="2"/>
  <c r="Q109" i="2"/>
  <c r="L109" i="2"/>
  <c r="G108" i="2"/>
  <c r="K108" i="2"/>
  <c r="O108" i="2"/>
  <c r="H108" i="2"/>
  <c r="L108" i="2"/>
  <c r="P108" i="2"/>
  <c r="I108" i="2"/>
  <c r="M108" i="2"/>
  <c r="Q108" i="2"/>
  <c r="J108" i="2"/>
  <c r="N108" i="2"/>
  <c r="G107" i="2"/>
  <c r="K107" i="2"/>
  <c r="O107" i="2"/>
  <c r="H107" i="2"/>
  <c r="L107" i="2"/>
  <c r="P107" i="2"/>
  <c r="I107" i="2"/>
  <c r="M107" i="2"/>
  <c r="Q107" i="2"/>
  <c r="J107" i="2"/>
  <c r="N107" i="2"/>
  <c r="I106" i="2"/>
  <c r="L106" i="2"/>
  <c r="G106" i="2"/>
  <c r="M106" i="2"/>
  <c r="H106" i="2"/>
  <c r="N106" i="2"/>
  <c r="O106" i="2"/>
  <c r="J106" i="2"/>
  <c r="P106" i="2"/>
  <c r="K106" i="2"/>
  <c r="Q106" i="2"/>
  <c r="P105" i="2"/>
  <c r="Q105" i="2"/>
  <c r="L105" i="2"/>
  <c r="G105" i="2"/>
  <c r="M105" i="2"/>
  <c r="H105" i="2"/>
  <c r="N105" i="2"/>
  <c r="I105" i="2"/>
  <c r="O105" i="2"/>
  <c r="J105" i="2"/>
  <c r="K105" i="2"/>
  <c r="G104" i="2"/>
  <c r="K104" i="2"/>
  <c r="O104" i="2"/>
  <c r="J104" i="2"/>
  <c r="H104" i="2"/>
  <c r="L104" i="2"/>
  <c r="P104" i="2"/>
  <c r="N104" i="2"/>
  <c r="I104" i="2"/>
  <c r="M104" i="2"/>
  <c r="Q104" i="2"/>
  <c r="G103" i="2"/>
  <c r="M103" i="2"/>
  <c r="H103" i="2"/>
  <c r="N103" i="2"/>
  <c r="I103" i="2"/>
  <c r="O103" i="2"/>
  <c r="J103" i="2"/>
  <c r="P103" i="2"/>
  <c r="K103" i="2"/>
  <c r="Q103" i="2"/>
  <c r="L103" i="2"/>
  <c r="G102" i="2"/>
  <c r="K102" i="2"/>
  <c r="O102" i="2"/>
  <c r="H102" i="2"/>
  <c r="L102" i="2"/>
  <c r="P102" i="2"/>
  <c r="I102" i="2"/>
  <c r="M102" i="2"/>
  <c r="Q102" i="2"/>
  <c r="J102" i="2"/>
  <c r="N102" i="2"/>
  <c r="G101" i="2"/>
  <c r="N101" i="2"/>
  <c r="O101" i="2"/>
  <c r="P101" i="2"/>
  <c r="K101" i="2"/>
  <c r="L101" i="2"/>
  <c r="M101" i="2"/>
  <c r="H101" i="2"/>
  <c r="I101" i="2"/>
  <c r="J101" i="2"/>
  <c r="Q101" i="2"/>
  <c r="G100" i="2"/>
  <c r="O100" i="2"/>
  <c r="H100" i="2"/>
  <c r="P100" i="2"/>
  <c r="I100" i="2"/>
  <c r="Q100" i="2"/>
  <c r="J100" i="2"/>
  <c r="K100" i="2"/>
  <c r="L100" i="2"/>
  <c r="M100" i="2"/>
  <c r="N100" i="2"/>
  <c r="P99" i="2"/>
  <c r="I99" i="2"/>
  <c r="Q99" i="2"/>
  <c r="K99" i="2"/>
  <c r="L99" i="2"/>
  <c r="J99" i="2"/>
  <c r="M99" i="2"/>
  <c r="N99" i="2"/>
  <c r="G99" i="2"/>
  <c r="O99" i="2"/>
  <c r="H99" i="2"/>
  <c r="G88" i="2"/>
  <c r="G98" i="2"/>
  <c r="K98" i="2"/>
  <c r="O98" i="2"/>
  <c r="N98" i="2"/>
  <c r="H98" i="2"/>
  <c r="L98" i="2"/>
  <c r="P98" i="2"/>
  <c r="I98" i="2"/>
  <c r="M98" i="2"/>
  <c r="Q98" i="2"/>
  <c r="J98" i="2"/>
  <c r="G97" i="2"/>
  <c r="K97" i="2"/>
  <c r="O97" i="2"/>
  <c r="H97" i="2"/>
  <c r="L97" i="2"/>
  <c r="P97" i="2"/>
  <c r="I97" i="2"/>
  <c r="M97" i="2"/>
  <c r="Q97" i="2"/>
  <c r="J97" i="2"/>
  <c r="N97" i="2"/>
  <c r="G96" i="2"/>
  <c r="I96" i="2"/>
  <c r="O96" i="2"/>
  <c r="P96" i="2"/>
  <c r="Q96" i="2"/>
  <c r="L96" i="2"/>
  <c r="M96" i="2"/>
  <c r="H96" i="2"/>
  <c r="N96" i="2"/>
  <c r="J96" i="2"/>
  <c r="K96" i="2"/>
  <c r="G95" i="2"/>
  <c r="H95" i="2"/>
  <c r="I95" i="2"/>
  <c r="Q95" i="2"/>
  <c r="J95" i="2"/>
  <c r="K95" i="2"/>
  <c r="L95" i="2"/>
  <c r="P95" i="2"/>
  <c r="M95" i="2"/>
  <c r="N95" i="2"/>
  <c r="O95" i="2"/>
  <c r="G94" i="2"/>
  <c r="M94" i="2"/>
  <c r="N94" i="2"/>
  <c r="O94" i="2"/>
  <c r="K94" i="2"/>
  <c r="I94" i="2"/>
  <c r="J94" i="2"/>
  <c r="P94" i="2"/>
  <c r="L94" i="2"/>
  <c r="H94" i="2"/>
  <c r="G93" i="2"/>
  <c r="K93" i="2"/>
  <c r="O93" i="2"/>
  <c r="H93" i="2"/>
  <c r="L93" i="2"/>
  <c r="I93" i="2"/>
  <c r="M93" i="2"/>
  <c r="J93" i="2"/>
  <c r="N93" i="2"/>
  <c r="K92" i="2"/>
  <c r="M92" i="2"/>
  <c r="N92" i="2"/>
  <c r="J92" i="2"/>
  <c r="L92" i="2"/>
  <c r="G92" i="2"/>
  <c r="H92" i="2"/>
  <c r="I92" i="2"/>
  <c r="G91" i="2"/>
  <c r="H91" i="2"/>
  <c r="I91" i="2"/>
  <c r="J91" i="2"/>
  <c r="K91" i="2"/>
  <c r="L91" i="2"/>
  <c r="M91" i="2"/>
  <c r="G90" i="2"/>
  <c r="M90" i="2"/>
  <c r="H90" i="2"/>
  <c r="I90" i="2"/>
  <c r="J90" i="2"/>
  <c r="K90" i="2"/>
  <c r="Q90" i="2"/>
  <c r="L90" i="2"/>
  <c r="G89" i="2"/>
  <c r="H89" i="2"/>
  <c r="I89" i="2"/>
  <c r="J89" i="2"/>
  <c r="P89" i="2"/>
  <c r="K89" i="2"/>
  <c r="I86" i="2"/>
  <c r="BK71" i="1" s="1"/>
  <c r="G86" i="2"/>
  <c r="BK73" i="1" s="1"/>
  <c r="H86" i="2"/>
  <c r="BK72" i="1" s="1"/>
  <c r="I85" i="2"/>
  <c r="BJ70" i="1" s="1"/>
  <c r="M85" i="2"/>
  <c r="BJ66" i="1" s="1"/>
  <c r="F83" i="2"/>
  <c r="BH71" i="1" s="1"/>
  <c r="H82" i="2"/>
  <c r="BG68" i="1" s="1"/>
  <c r="J88" i="2"/>
  <c r="O87" i="2"/>
  <c r="BL66" i="1" s="1"/>
  <c r="I87" i="2"/>
  <c r="BL72" i="1" s="1"/>
  <c r="I88" i="2"/>
  <c r="H87" i="2"/>
  <c r="BL73" i="1" s="1"/>
  <c r="H88" i="2"/>
  <c r="M87" i="2"/>
  <c r="BL68" i="1" s="1"/>
  <c r="G87" i="2"/>
  <c r="BL74" i="1" s="1"/>
  <c r="I82" i="2"/>
  <c r="BG67" i="1" s="1"/>
  <c r="L88" i="2"/>
  <c r="D73" i="2"/>
  <c r="D74" i="2"/>
  <c r="P86" i="2" s="1"/>
  <c r="BK64" i="1" s="1"/>
  <c r="D75" i="2"/>
  <c r="Q88" i="2" s="1"/>
  <c r="D76" i="2"/>
  <c r="Q89" i="2" s="1"/>
  <c r="D77" i="2"/>
  <c r="L85" i="2" s="1"/>
  <c r="BJ67" i="1" s="1"/>
  <c r="D78" i="2"/>
  <c r="P90" i="2" s="1"/>
  <c r="D79" i="2"/>
  <c r="O90" i="2" s="1"/>
  <c r="D80" i="2"/>
  <c r="D81" i="2"/>
  <c r="F81" i="2" l="1"/>
  <c r="BF69" i="1" s="1"/>
  <c r="J87" i="2"/>
  <c r="BL71" i="1" s="1"/>
  <c r="J83" i="2"/>
  <c r="BH67" i="1" s="1"/>
  <c r="N88" i="2"/>
  <c r="L83" i="2"/>
  <c r="BH65" i="1" s="1"/>
  <c r="P88" i="2"/>
  <c r="O85" i="2"/>
  <c r="BJ64" i="1" s="1"/>
  <c r="O86" i="2"/>
  <c r="BK65" i="1" s="1"/>
  <c r="O89" i="2"/>
  <c r="Q91" i="2"/>
  <c r="G76" i="2"/>
  <c r="BA63" i="1" s="1"/>
  <c r="I78" i="2"/>
  <c r="BC63" i="1" s="1"/>
  <c r="K80" i="2"/>
  <c r="BE63" i="1" s="1"/>
  <c r="O84" i="2"/>
  <c r="BI63" i="1" s="1"/>
  <c r="F74" i="2"/>
  <c r="AY62" i="1" s="1"/>
  <c r="H77" i="2"/>
  <c r="BB63" i="1" s="1"/>
  <c r="J79" i="2"/>
  <c r="BD63" i="1" s="1"/>
  <c r="G83" i="2"/>
  <c r="BH70" i="1" s="1"/>
  <c r="K87" i="2"/>
  <c r="BL70" i="1" s="1"/>
  <c r="H84" i="2"/>
  <c r="BI70" i="1" s="1"/>
  <c r="J86" i="2"/>
  <c r="BK70" i="1" s="1"/>
  <c r="Q87" i="2"/>
  <c r="BL64" i="1" s="1"/>
  <c r="M86" i="2"/>
  <c r="BK67" i="1" s="1"/>
  <c r="G84" i="2"/>
  <c r="BI71" i="1" s="1"/>
  <c r="L82" i="2"/>
  <c r="BG64" i="1" s="1"/>
  <c r="H83" i="2"/>
  <c r="BH69" i="1" s="1"/>
  <c r="J85" i="2"/>
  <c r="BJ69" i="1" s="1"/>
  <c r="P91" i="2"/>
  <c r="Q93" i="2"/>
  <c r="J82" i="2"/>
  <c r="BG66" i="1" s="1"/>
  <c r="F82" i="2"/>
  <c r="BG70" i="1" s="1"/>
  <c r="O91" i="2"/>
  <c r="O92" i="2"/>
  <c r="Q94" i="2"/>
  <c r="G78" i="2"/>
  <c r="BC65" i="1" s="1"/>
  <c r="H79" i="2"/>
  <c r="BD65" i="1" s="1"/>
  <c r="I80" i="2"/>
  <c r="BE65" i="1" s="1"/>
  <c r="F76" i="2"/>
  <c r="BA64" i="1" s="1"/>
  <c r="P87" i="2"/>
  <c r="BL65" i="1" s="1"/>
  <c r="K82" i="2"/>
  <c r="BG65" i="1" s="1"/>
  <c r="H78" i="2"/>
  <c r="BC64" i="1" s="1"/>
  <c r="J80" i="2"/>
  <c r="BE64" i="1" s="1"/>
  <c r="F75" i="2"/>
  <c r="AZ63" i="1" s="1"/>
  <c r="G77" i="2"/>
  <c r="BB64" i="1" s="1"/>
  <c r="I79" i="2"/>
  <c r="BD64" i="1" s="1"/>
  <c r="N84" i="2"/>
  <c r="BI64" i="1" s="1"/>
  <c r="M82" i="2"/>
  <c r="BG63" i="1" s="1"/>
  <c r="K84" i="2"/>
  <c r="BI67" i="1" s="1"/>
  <c r="M84" i="2"/>
  <c r="BI65" i="1" s="1"/>
  <c r="P85" i="2"/>
  <c r="BJ63" i="1" s="1"/>
  <c r="I83" i="2"/>
  <c r="BH68" i="1" s="1"/>
  <c r="K85" i="2"/>
  <c r="BJ68" i="1" s="1"/>
  <c r="F79" i="2"/>
  <c r="BD67" i="1" s="1"/>
  <c r="J84" i="2"/>
  <c r="BI68" i="1" s="1"/>
  <c r="Q86" i="2"/>
  <c r="BK63" i="1" s="1"/>
  <c r="N87" i="2"/>
  <c r="BL67" i="1" s="1"/>
  <c r="H85" i="2"/>
  <c r="BJ71" i="1" s="1"/>
  <c r="K83" i="2"/>
  <c r="BH66" i="1" s="1"/>
  <c r="K86" i="2"/>
  <c r="BK69" i="1" s="1"/>
  <c r="L89" i="2"/>
  <c r="N89" i="2"/>
  <c r="N91" i="2"/>
  <c r="N83" i="2"/>
  <c r="BH63" i="1" s="1"/>
  <c r="F80" i="2"/>
  <c r="BE68" i="1" s="1"/>
  <c r="I84" i="2"/>
  <c r="BI69" i="1" s="1"/>
  <c r="G82" i="2"/>
  <c r="BG69" i="1" s="1"/>
  <c r="M89" i="2"/>
  <c r="P92" i="2"/>
  <c r="P93" i="2"/>
  <c r="L86" i="2"/>
  <c r="BK68" i="1" s="1"/>
  <c r="G80" i="2"/>
  <c r="BE67" i="1" s="1"/>
  <c r="F78" i="2"/>
  <c r="BC66" i="1" s="1"/>
  <c r="L87" i="2"/>
  <c r="BL69" i="1" s="1"/>
  <c r="N85" i="2"/>
  <c r="BJ65" i="1" s="1"/>
  <c r="M83" i="2"/>
  <c r="BH64" i="1" s="1"/>
  <c r="L84" i="2"/>
  <c r="BI66" i="1" s="1"/>
  <c r="G79" i="2"/>
  <c r="BD66" i="1" s="1"/>
  <c r="F77" i="2"/>
  <c r="BB65" i="1" s="1"/>
  <c r="H80" i="2"/>
  <c r="BE66" i="1" s="1"/>
  <c r="M88" i="2"/>
  <c r="O88" i="2"/>
  <c r="N86" i="2"/>
  <c r="BK66" i="1" s="1"/>
  <c r="N90" i="2"/>
  <c r="Q92" i="2"/>
  <c r="K88" i="2"/>
  <c r="L81" i="2"/>
  <c r="BF63" i="1" s="1"/>
  <c r="G81" i="2"/>
  <c r="BF68" i="1" s="1"/>
  <c r="H81" i="2"/>
  <c r="BF67" i="1" s="1"/>
  <c r="I81" i="2"/>
  <c r="BF66" i="1" s="1"/>
  <c r="J81" i="2"/>
  <c r="BF65" i="1" s="1"/>
  <c r="K81" i="2"/>
  <c r="BF64" i="1" s="1"/>
  <c r="D70" i="2"/>
  <c r="D66" i="2" l="1"/>
  <c r="D72" i="2" l="1"/>
  <c r="D71" i="2"/>
  <c r="D69" i="2"/>
  <c r="D68" i="2"/>
  <c r="D67" i="2"/>
  <c r="O77" i="2" s="1"/>
  <c r="BB56" i="1" s="1"/>
  <c r="D65" i="2"/>
  <c r="D64" i="2"/>
  <c r="D63" i="2"/>
  <c r="D62" i="2"/>
  <c r="L80" i="2" l="1"/>
  <c r="BE62" i="1" s="1"/>
  <c r="Q85" i="2"/>
  <c r="BJ62" i="1" s="1"/>
  <c r="H76" i="2"/>
  <c r="BA62" i="1" s="1"/>
  <c r="J78" i="2"/>
  <c r="BC62" i="1" s="1"/>
  <c r="F73" i="2"/>
  <c r="AX61" i="1" s="1"/>
  <c r="P84" i="2"/>
  <c r="BI62" i="1" s="1"/>
  <c r="G75" i="2"/>
  <c r="AZ62" i="1" s="1"/>
  <c r="I77" i="2"/>
  <c r="BB62" i="1" s="1"/>
  <c r="K79" i="2"/>
  <c r="BD62" i="1" s="1"/>
  <c r="O83" i="2"/>
  <c r="BH62" i="1" s="1"/>
  <c r="N82" i="2"/>
  <c r="BG62" i="1" s="1"/>
  <c r="M81" i="2"/>
  <c r="BF62" i="1" s="1"/>
  <c r="Q79" i="2"/>
  <c r="BD56" i="1" s="1"/>
  <c r="Q76" i="2"/>
  <c r="BA53" i="1" s="1"/>
  <c r="P75" i="2"/>
  <c r="AZ53" i="1" s="1"/>
  <c r="O73" i="2"/>
  <c r="AX52" i="1" s="1"/>
  <c r="O76" i="2"/>
  <c r="BA55" i="1" s="1"/>
  <c r="Q78" i="2"/>
  <c r="BC55" i="1" s="1"/>
  <c r="M73" i="2"/>
  <c r="AX54" i="1" s="1"/>
  <c r="P77" i="2"/>
  <c r="BB55" i="1" s="1"/>
  <c r="N75" i="2"/>
  <c r="AZ55" i="1" s="1"/>
  <c r="J77" i="2"/>
  <c r="BB61" i="1" s="1"/>
  <c r="I76" i="2"/>
  <c r="BA61" i="1" s="1"/>
  <c r="K78" i="2"/>
  <c r="BC61" i="1" s="1"/>
  <c r="M80" i="2"/>
  <c r="BE61" i="1" s="1"/>
  <c r="L79" i="2"/>
  <c r="BD61" i="1" s="1"/>
  <c r="G73" i="2"/>
  <c r="AX60" i="1" s="1"/>
  <c r="H75" i="2"/>
  <c r="AZ61" i="1" s="1"/>
  <c r="Q84" i="2"/>
  <c r="BI61" i="1" s="1"/>
  <c r="P83" i="2"/>
  <c r="BH61" i="1" s="1"/>
  <c r="O82" i="2"/>
  <c r="BG61" i="1" s="1"/>
  <c r="O81" i="2"/>
  <c r="BF60" i="1" s="1"/>
  <c r="N81" i="2"/>
  <c r="BF61" i="1" s="1"/>
  <c r="K77" i="2"/>
  <c r="BB60" i="1" s="1"/>
  <c r="Q83" i="2"/>
  <c r="BH60" i="1" s="1"/>
  <c r="H73" i="2"/>
  <c r="AX59" i="1" s="1"/>
  <c r="P82" i="2"/>
  <c r="BG60" i="1" s="1"/>
  <c r="N80" i="2"/>
  <c r="BE60" i="1" s="1"/>
  <c r="L78" i="2"/>
  <c r="BC60" i="1" s="1"/>
  <c r="I75" i="2"/>
  <c r="AZ60" i="1" s="1"/>
  <c r="J76" i="2"/>
  <c r="BA60" i="1" s="1"/>
  <c r="M79" i="2"/>
  <c r="BD60" i="1" s="1"/>
  <c r="P76" i="2"/>
  <c r="BA54" i="1" s="1"/>
  <c r="N73" i="2"/>
  <c r="AX53" i="1" s="1"/>
  <c r="O75" i="2"/>
  <c r="AZ54" i="1" s="1"/>
  <c r="Q77" i="2"/>
  <c r="BB54" i="1" s="1"/>
  <c r="K73" i="2"/>
  <c r="AX56" i="1" s="1"/>
  <c r="L75" i="2"/>
  <c r="AZ57" i="1" s="1"/>
  <c r="N77" i="2"/>
  <c r="BB57" i="1" s="1"/>
  <c r="P79" i="2"/>
  <c r="BD57" i="1" s="1"/>
  <c r="M76" i="2"/>
  <c r="BA57" i="1" s="1"/>
  <c r="Q80" i="2"/>
  <c r="BE57" i="1" s="1"/>
  <c r="O78" i="2"/>
  <c r="BC57" i="1" s="1"/>
  <c r="M75" i="2"/>
  <c r="AZ56" i="1" s="1"/>
  <c r="P73" i="2"/>
  <c r="AX51" i="1" s="1"/>
  <c r="Q75" i="2"/>
  <c r="AZ52" i="1" s="1"/>
  <c r="P78" i="2"/>
  <c r="BC56" i="1" s="1"/>
  <c r="N76" i="2"/>
  <c r="BA56" i="1" s="1"/>
  <c r="K75" i="2"/>
  <c r="AZ58" i="1" s="1"/>
  <c r="M77" i="2"/>
  <c r="BB58" i="1" s="1"/>
  <c r="O79" i="2"/>
  <c r="BD58" i="1" s="1"/>
  <c r="J73" i="2"/>
  <c r="AX57" i="1" s="1"/>
  <c r="L76" i="2"/>
  <c r="BA58" i="1" s="1"/>
  <c r="N78" i="2"/>
  <c r="BC58" i="1" s="1"/>
  <c r="P80" i="2"/>
  <c r="BE58" i="1" s="1"/>
  <c r="Q81" i="2"/>
  <c r="BF58" i="1" s="1"/>
  <c r="G71" i="2"/>
  <c r="AV58" i="1" s="1"/>
  <c r="J75" i="2"/>
  <c r="AZ59" i="1" s="1"/>
  <c r="L77" i="2"/>
  <c r="BB59" i="1" s="1"/>
  <c r="N79" i="2"/>
  <c r="BD59" i="1" s="1"/>
  <c r="M78" i="2"/>
  <c r="BC59" i="1" s="1"/>
  <c r="K76" i="2"/>
  <c r="BA59" i="1" s="1"/>
  <c r="O80" i="2"/>
  <c r="BE59" i="1" s="1"/>
  <c r="I73" i="2"/>
  <c r="AX58" i="1" s="1"/>
  <c r="Q82" i="2"/>
  <c r="BG59" i="1" s="1"/>
  <c r="P81" i="2"/>
  <c r="BF59" i="1" s="1"/>
  <c r="H74" i="2"/>
  <c r="AY60" i="1" s="1"/>
  <c r="L73" i="2"/>
  <c r="AX55" i="1" s="1"/>
  <c r="G72" i="2"/>
  <c r="AW59" i="1" s="1"/>
  <c r="F72" i="2"/>
  <c r="AW60" i="1" s="1"/>
  <c r="F63" i="2"/>
  <c r="AN51" i="1" s="1"/>
  <c r="I72" i="2"/>
  <c r="AW57" i="1" s="1"/>
  <c r="K74" i="2"/>
  <c r="AY57" i="1" s="1"/>
  <c r="K72" i="2"/>
  <c r="AW55" i="1" s="1"/>
  <c r="F67" i="2"/>
  <c r="AR55" i="1" s="1"/>
  <c r="L72" i="2"/>
  <c r="AW54" i="1" s="1"/>
  <c r="G66" i="2"/>
  <c r="AQ53" i="1" s="1"/>
  <c r="H65" i="2"/>
  <c r="AP51" i="1" s="1"/>
  <c r="K68" i="2"/>
  <c r="AS51" i="1" s="1"/>
  <c r="I70" i="2"/>
  <c r="AU55" i="1" s="1"/>
  <c r="H71" i="2"/>
  <c r="AV57" i="1" s="1"/>
  <c r="N71" i="2"/>
  <c r="AV51" i="1" s="1"/>
  <c r="M72" i="2"/>
  <c r="AW53" i="1" s="1"/>
  <c r="L74" i="2"/>
  <c r="AY56" i="1" s="1"/>
  <c r="H66" i="2"/>
  <c r="AQ52" i="1" s="1"/>
  <c r="G67" i="2"/>
  <c r="AR54" i="1" s="1"/>
  <c r="F68" i="2"/>
  <c r="AS56" i="1" s="1"/>
  <c r="K69" i="2"/>
  <c r="AT52" i="1" s="1"/>
  <c r="J70" i="2"/>
  <c r="AU54" i="1" s="1"/>
  <c r="I71" i="2"/>
  <c r="AV56" i="1" s="1"/>
  <c r="H72" i="2"/>
  <c r="AW58" i="1" s="1"/>
  <c r="N72" i="2"/>
  <c r="AW52" i="1" s="1"/>
  <c r="G74" i="2"/>
  <c r="AY61" i="1" s="1"/>
  <c r="M74" i="2"/>
  <c r="AY55" i="1" s="1"/>
  <c r="H67" i="2"/>
  <c r="AR53" i="1" s="1"/>
  <c r="O72" i="2"/>
  <c r="AW51" i="1" s="1"/>
  <c r="F64" i="2"/>
  <c r="AO52" i="1" s="1"/>
  <c r="I67" i="2"/>
  <c r="AR52" i="1" s="1"/>
  <c r="H68" i="2"/>
  <c r="AS54" i="1" s="1"/>
  <c r="G69" i="2"/>
  <c r="AT56" i="1" s="1"/>
  <c r="F70" i="2"/>
  <c r="AU58" i="1" s="1"/>
  <c r="L70" i="2"/>
  <c r="AU52" i="1" s="1"/>
  <c r="K71" i="2"/>
  <c r="AV54" i="1" s="1"/>
  <c r="J72" i="2"/>
  <c r="AW56" i="1" s="1"/>
  <c r="I74" i="2"/>
  <c r="AY59" i="1" s="1"/>
  <c r="O74" i="2"/>
  <c r="AY53" i="1" s="1"/>
  <c r="J69" i="2"/>
  <c r="AT53" i="1" s="1"/>
  <c r="G68" i="2"/>
  <c r="AS55" i="1" s="1"/>
  <c r="F69" i="2"/>
  <c r="AT57" i="1" s="1"/>
  <c r="K70" i="2"/>
  <c r="AU53" i="1" s="1"/>
  <c r="J71" i="2"/>
  <c r="AV55" i="1" s="1"/>
  <c r="N74" i="2"/>
  <c r="AY54" i="1" s="1"/>
  <c r="G64" i="2"/>
  <c r="AO51" i="1" s="1"/>
  <c r="F65" i="2"/>
  <c r="AP53" i="1" s="1"/>
  <c r="J67" i="2"/>
  <c r="AR51" i="1" s="1"/>
  <c r="I68" i="2"/>
  <c r="AS53" i="1" s="1"/>
  <c r="H69" i="2"/>
  <c r="AT55" i="1" s="1"/>
  <c r="G70" i="2"/>
  <c r="AU57" i="1" s="1"/>
  <c r="M70" i="2"/>
  <c r="AU51" i="1" s="1"/>
  <c r="F71" i="2"/>
  <c r="AV59" i="1" s="1"/>
  <c r="L71" i="2"/>
  <c r="AV53" i="1" s="1"/>
  <c r="J74" i="2"/>
  <c r="AY58" i="1" s="1"/>
  <c r="P74" i="2"/>
  <c r="AY52" i="1" s="1"/>
  <c r="I66" i="2"/>
  <c r="AQ51" i="1" s="1"/>
  <c r="L69" i="2"/>
  <c r="AT51" i="1" s="1"/>
  <c r="G65" i="2"/>
  <c r="AP52" i="1" s="1"/>
  <c r="F66" i="2"/>
  <c r="AQ54" i="1" s="1"/>
  <c r="J68" i="2"/>
  <c r="AS52" i="1" s="1"/>
  <c r="I69" i="2"/>
  <c r="AT54" i="1" s="1"/>
  <c r="H70" i="2"/>
  <c r="AU56" i="1" s="1"/>
  <c r="M71" i="2"/>
  <c r="AV52" i="1" s="1"/>
  <c r="D57" i="2"/>
  <c r="D50" i="2" l="1"/>
  <c r="D51" i="2"/>
  <c r="D52" i="2"/>
  <c r="D53" i="2"/>
  <c r="D54" i="2"/>
  <c r="D55" i="2"/>
  <c r="D56" i="2"/>
  <c r="F57" i="2"/>
  <c r="AH45" i="1" s="1"/>
  <c r="D58" i="2"/>
  <c r="D59" i="2"/>
  <c r="D60" i="2"/>
  <c r="D61" i="2"/>
  <c r="Q73" i="2" l="1"/>
  <c r="AX50" i="1" s="1"/>
  <c r="Q74" i="2"/>
  <c r="AY51" i="1" s="1"/>
  <c r="G58" i="2"/>
  <c r="AI45" i="1" s="1"/>
  <c r="L65" i="2"/>
  <c r="AP47" i="1" s="1"/>
  <c r="O68" i="2"/>
  <c r="AS47" i="1" s="1"/>
  <c r="N67" i="2"/>
  <c r="AR47" i="1" s="1"/>
  <c r="P69" i="2"/>
  <c r="AT47" i="1" s="1"/>
  <c r="J63" i="2"/>
  <c r="AN47" i="1" s="1"/>
  <c r="Q70" i="2"/>
  <c r="AU47" i="1" s="1"/>
  <c r="M66" i="2"/>
  <c r="AQ47" i="1" s="1"/>
  <c r="K64" i="2"/>
  <c r="AO47" i="1" s="1"/>
  <c r="I62" i="2"/>
  <c r="AM47" i="1" s="1"/>
  <c r="J62" i="2"/>
  <c r="AM46" i="1" s="1"/>
  <c r="P62" i="2"/>
  <c r="AM40" i="1" s="1"/>
  <c r="Q63" i="2"/>
  <c r="AN40" i="1" s="1"/>
  <c r="K63" i="2"/>
  <c r="AN46" i="1" s="1"/>
  <c r="O62" i="2"/>
  <c r="AM41" i="1" s="1"/>
  <c r="P63" i="2"/>
  <c r="AN41" i="1" s="1"/>
  <c r="Q64" i="2"/>
  <c r="AO41" i="1" s="1"/>
  <c r="G53" i="2"/>
  <c r="AD40" i="1" s="1"/>
  <c r="M65" i="2"/>
  <c r="AP46" i="1" s="1"/>
  <c r="G56" i="2"/>
  <c r="AG43" i="1" s="1"/>
  <c r="N65" i="2"/>
  <c r="AP45" i="1" s="1"/>
  <c r="Q68" i="2"/>
  <c r="AS45" i="1" s="1"/>
  <c r="O66" i="2"/>
  <c r="AQ45" i="1" s="1"/>
  <c r="K62" i="2"/>
  <c r="AM45" i="1" s="1"/>
  <c r="L63" i="2"/>
  <c r="AN45" i="1" s="1"/>
  <c r="M64" i="2"/>
  <c r="AO45" i="1" s="1"/>
  <c r="P67" i="2"/>
  <c r="AR45" i="1" s="1"/>
  <c r="Q62" i="2"/>
  <c r="N66" i="2"/>
  <c r="AQ46" i="1" s="1"/>
  <c r="J61" i="2"/>
  <c r="AL45" i="1" s="1"/>
  <c r="I65" i="2"/>
  <c r="AP50" i="1" s="1"/>
  <c r="G63" i="2"/>
  <c r="AN50" i="1" s="1"/>
  <c r="J66" i="2"/>
  <c r="AQ50" i="1" s="1"/>
  <c r="L68" i="2"/>
  <c r="AS50" i="1" s="1"/>
  <c r="O71" i="2"/>
  <c r="AV50" i="1" s="1"/>
  <c r="M69" i="2"/>
  <c r="AT50" i="1" s="1"/>
  <c r="P72" i="2"/>
  <c r="AW50" i="1" s="1"/>
  <c r="F62" i="2"/>
  <c r="AM50" i="1" s="1"/>
  <c r="K67" i="2"/>
  <c r="AR50" i="1" s="1"/>
  <c r="N70" i="2"/>
  <c r="AU50" i="1" s="1"/>
  <c r="H64" i="2"/>
  <c r="AO50" i="1" s="1"/>
  <c r="O65" i="2"/>
  <c r="AP44" i="1" s="1"/>
  <c r="M63" i="2"/>
  <c r="AN44" i="1" s="1"/>
  <c r="P66" i="2"/>
  <c r="AQ44" i="1" s="1"/>
  <c r="L62" i="2"/>
  <c r="AM44" i="1" s="1"/>
  <c r="N64" i="2"/>
  <c r="AO44" i="1" s="1"/>
  <c r="Q67" i="2"/>
  <c r="AR44" i="1" s="1"/>
  <c r="I61" i="2"/>
  <c r="AL46" i="1" s="1"/>
  <c r="H54" i="2"/>
  <c r="AE40" i="1" s="1"/>
  <c r="Q69" i="2"/>
  <c r="AT46" i="1" s="1"/>
  <c r="F60" i="2"/>
  <c r="AK48" i="1" s="1"/>
  <c r="J65" i="2"/>
  <c r="AP49" i="1" s="1"/>
  <c r="H63" i="2"/>
  <c r="AN49" i="1" s="1"/>
  <c r="K66" i="2"/>
  <c r="AQ49" i="1" s="1"/>
  <c r="Q72" i="2"/>
  <c r="AW49" i="1" s="1"/>
  <c r="L67" i="2"/>
  <c r="AR49" i="1" s="1"/>
  <c r="N69" i="2"/>
  <c r="AT49" i="1" s="1"/>
  <c r="G62" i="2"/>
  <c r="AM49" i="1" s="1"/>
  <c r="O70" i="2"/>
  <c r="AU49" i="1" s="1"/>
  <c r="M68" i="2"/>
  <c r="AS49" i="1" s="1"/>
  <c r="P71" i="2"/>
  <c r="AV49" i="1" s="1"/>
  <c r="I64" i="2"/>
  <c r="AO49" i="1" s="1"/>
  <c r="M62" i="2"/>
  <c r="AM43" i="1" s="1"/>
  <c r="P65" i="2"/>
  <c r="AP43" i="1" s="1"/>
  <c r="N63" i="2"/>
  <c r="AN43" i="1" s="1"/>
  <c r="Q66" i="2"/>
  <c r="AQ43" i="1" s="1"/>
  <c r="O64" i="2"/>
  <c r="AO43" i="1" s="1"/>
  <c r="H61" i="2"/>
  <c r="AL47" i="1" s="1"/>
  <c r="G54" i="2"/>
  <c r="AE41" i="1" s="1"/>
  <c r="L64" i="2"/>
  <c r="AO46" i="1" s="1"/>
  <c r="J59" i="2"/>
  <c r="AJ43" i="1" s="1"/>
  <c r="I63" i="2"/>
  <c r="AN48" i="1" s="1"/>
  <c r="P70" i="2"/>
  <c r="AU48" i="1" s="1"/>
  <c r="Q71" i="2"/>
  <c r="AV48" i="1" s="1"/>
  <c r="L66" i="2"/>
  <c r="AQ48" i="1" s="1"/>
  <c r="O69" i="2"/>
  <c r="AT48" i="1" s="1"/>
  <c r="H62" i="2"/>
  <c r="AM48" i="1" s="1"/>
  <c r="J64" i="2"/>
  <c r="AO48" i="1" s="1"/>
  <c r="K65" i="2"/>
  <c r="AP48" i="1" s="1"/>
  <c r="M67" i="2"/>
  <c r="AR48" i="1" s="1"/>
  <c r="N68" i="2"/>
  <c r="AS48" i="1" s="1"/>
  <c r="N62" i="2"/>
  <c r="AM42" i="1" s="1"/>
  <c r="P64" i="2"/>
  <c r="AO42" i="1" s="1"/>
  <c r="Q65" i="2"/>
  <c r="AP42" i="1" s="1"/>
  <c r="O63" i="2"/>
  <c r="AN42" i="1" s="1"/>
  <c r="F54" i="2"/>
  <c r="AE42" i="1" s="1"/>
  <c r="P68" i="2"/>
  <c r="AS46" i="1" s="1"/>
  <c r="O67" i="2"/>
  <c r="AR46" i="1" s="1"/>
  <c r="O61" i="2"/>
  <c r="AL40" i="1" s="1"/>
  <c r="G61" i="2"/>
  <c r="AL48" i="1" s="1"/>
  <c r="N61" i="2"/>
  <c r="AL41" i="1" s="1"/>
  <c r="F61" i="2"/>
  <c r="AL49" i="1" s="1"/>
  <c r="M61" i="2"/>
  <c r="AL42" i="1" s="1"/>
  <c r="L61" i="2"/>
  <c r="AL43" i="1" s="1"/>
  <c r="K61" i="2"/>
  <c r="AL44" i="1" s="1"/>
  <c r="P61" i="2"/>
  <c r="AL39" i="1" s="1"/>
  <c r="K60" i="2"/>
  <c r="AK43" i="1" s="1"/>
  <c r="J60" i="2"/>
  <c r="AK44" i="1" s="1"/>
  <c r="O60" i="2"/>
  <c r="AK39" i="1" s="1"/>
  <c r="I60" i="2"/>
  <c r="AK45" i="1" s="1"/>
  <c r="N60" i="2"/>
  <c r="AK40" i="1" s="1"/>
  <c r="H60" i="2"/>
  <c r="AK46" i="1" s="1"/>
  <c r="M60" i="2"/>
  <c r="AK41" i="1" s="1"/>
  <c r="G60" i="2"/>
  <c r="AK47" i="1" s="1"/>
  <c r="L60" i="2"/>
  <c r="AK42" i="1" s="1"/>
  <c r="N59" i="2"/>
  <c r="AJ39" i="1" s="1"/>
  <c r="H59" i="2"/>
  <c r="AJ45" i="1" s="1"/>
  <c r="M59" i="2"/>
  <c r="AJ40" i="1" s="1"/>
  <c r="G59" i="2"/>
  <c r="AJ46" i="1" s="1"/>
  <c r="L59" i="2"/>
  <c r="AJ41" i="1" s="1"/>
  <c r="F59" i="2"/>
  <c r="AJ47" i="1" s="1"/>
  <c r="I59" i="2"/>
  <c r="AJ44" i="1" s="1"/>
  <c r="K59" i="2"/>
  <c r="AJ42" i="1" s="1"/>
  <c r="J58" i="2"/>
  <c r="AI42" i="1" s="1"/>
  <c r="F58" i="2"/>
  <c r="AI46" i="1" s="1"/>
  <c r="M58" i="2"/>
  <c r="AI39" i="1" s="1"/>
  <c r="I58" i="2"/>
  <c r="AI43" i="1" s="1"/>
  <c r="L58" i="2"/>
  <c r="AI40" i="1" s="1"/>
  <c r="H58" i="2"/>
  <c r="AI44" i="1" s="1"/>
  <c r="K58" i="2"/>
  <c r="AI41" i="1" s="1"/>
  <c r="L57" i="2"/>
  <c r="AH39" i="1" s="1"/>
  <c r="K57" i="2"/>
  <c r="AH40" i="1" s="1"/>
  <c r="J57" i="2"/>
  <c r="AH41" i="1" s="1"/>
  <c r="I57" i="2"/>
  <c r="AH42" i="1" s="1"/>
  <c r="H57" i="2"/>
  <c r="AH43" i="1" s="1"/>
  <c r="G57" i="2"/>
  <c r="AH44" i="1" s="1"/>
  <c r="J56" i="2"/>
  <c r="AG40" i="1" s="1"/>
  <c r="F56" i="2"/>
  <c r="AG44" i="1" s="1"/>
  <c r="I56" i="2"/>
  <c r="AG41" i="1" s="1"/>
  <c r="H56" i="2"/>
  <c r="AG42" i="1" s="1"/>
  <c r="K56" i="2"/>
  <c r="AG39" i="1" s="1"/>
  <c r="H55" i="2"/>
  <c r="AF41" i="1" s="1"/>
  <c r="G55" i="2"/>
  <c r="AF42" i="1" s="1"/>
  <c r="J55" i="2"/>
  <c r="AF39" i="1" s="1"/>
  <c r="I55" i="2"/>
  <c r="AF40" i="1" s="1"/>
  <c r="F55" i="2"/>
  <c r="AF43" i="1" s="1"/>
  <c r="I54" i="2"/>
  <c r="AE39" i="1" s="1"/>
  <c r="H53" i="2"/>
  <c r="AD39" i="1" s="1"/>
  <c r="F53" i="2"/>
  <c r="AD41" i="1" s="1"/>
  <c r="G52" i="2"/>
  <c r="AC39" i="1" s="1"/>
  <c r="F52" i="2"/>
  <c r="AC40" i="1" s="1"/>
  <c r="F51" i="2"/>
  <c r="AB39" i="1" s="1"/>
  <c r="J22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Q50" i="2" l="1"/>
  <c r="AA27" i="1" s="1"/>
  <c r="O54" i="2"/>
  <c r="AE33" i="1" s="1"/>
  <c r="M52" i="2"/>
  <c r="AC33" i="1" s="1"/>
  <c r="N53" i="2"/>
  <c r="AD33" i="1" s="1"/>
  <c r="L51" i="2"/>
  <c r="AB33" i="1" s="1"/>
  <c r="P55" i="2"/>
  <c r="AF33" i="1" s="1"/>
  <c r="K50" i="2"/>
  <c r="AA33" i="1" s="1"/>
  <c r="Q56" i="2"/>
  <c r="AG33" i="1" s="1"/>
  <c r="Q60" i="2"/>
  <c r="AK37" i="1" s="1"/>
  <c r="M56" i="2"/>
  <c r="AG37" i="1" s="1"/>
  <c r="H51" i="2"/>
  <c r="AB37" i="1" s="1"/>
  <c r="G50" i="2"/>
  <c r="AA37" i="1" s="1"/>
  <c r="O58" i="2"/>
  <c r="AI37" i="1" s="1"/>
  <c r="N57" i="2"/>
  <c r="AH37" i="1" s="1"/>
  <c r="J53" i="2"/>
  <c r="AD37" i="1" s="1"/>
  <c r="L55" i="2"/>
  <c r="AF37" i="1" s="1"/>
  <c r="I52" i="2"/>
  <c r="AC37" i="1" s="1"/>
  <c r="K54" i="2"/>
  <c r="AE37" i="1" s="1"/>
  <c r="P59" i="2"/>
  <c r="AJ37" i="1" s="1"/>
  <c r="J54" i="2"/>
  <c r="AE38" i="1" s="1"/>
  <c r="H52" i="2"/>
  <c r="AC38" i="1" s="1"/>
  <c r="K55" i="2"/>
  <c r="AF38" i="1" s="1"/>
  <c r="P60" i="2"/>
  <c r="AK38" i="1" s="1"/>
  <c r="I53" i="2"/>
  <c r="AD38" i="1" s="1"/>
  <c r="G51" i="2"/>
  <c r="AB38" i="1" s="1"/>
  <c r="Q61" i="2"/>
  <c r="N58" i="2"/>
  <c r="AI38" i="1" s="1"/>
  <c r="M57" i="2"/>
  <c r="AH38" i="1" s="1"/>
  <c r="F50" i="2"/>
  <c r="AA38" i="1" s="1"/>
  <c r="O59" i="2"/>
  <c r="AJ38" i="1" s="1"/>
  <c r="L56" i="2"/>
  <c r="AG38" i="1" s="1"/>
  <c r="O57" i="2"/>
  <c r="AH36" i="1" s="1"/>
  <c r="J52" i="2"/>
  <c r="AC36" i="1" s="1"/>
  <c r="Q59" i="2"/>
  <c r="AJ36" i="1" s="1"/>
  <c r="L54" i="2"/>
  <c r="AE36" i="1" s="1"/>
  <c r="K53" i="2"/>
  <c r="AD36" i="1" s="1"/>
  <c r="N56" i="2"/>
  <c r="AG36" i="1" s="1"/>
  <c r="P58" i="2"/>
  <c r="AI36" i="1" s="1"/>
  <c r="I51" i="2"/>
  <c r="AB36" i="1" s="1"/>
  <c r="H50" i="2"/>
  <c r="AA36" i="1" s="1"/>
  <c r="M55" i="2"/>
  <c r="AF36" i="1" s="1"/>
  <c r="K52" i="2"/>
  <c r="AC35" i="1" s="1"/>
  <c r="J51" i="2"/>
  <c r="AB35" i="1" s="1"/>
  <c r="I50" i="2"/>
  <c r="AA35" i="1" s="1"/>
  <c r="Q58" i="2"/>
  <c r="AI35" i="1" s="1"/>
  <c r="L53" i="2"/>
  <c r="AD35" i="1" s="1"/>
  <c r="M54" i="2"/>
  <c r="AE35" i="1" s="1"/>
  <c r="N55" i="2"/>
  <c r="AF35" i="1" s="1"/>
  <c r="P57" i="2"/>
  <c r="AH35" i="1" s="1"/>
  <c r="O56" i="2"/>
  <c r="AG35" i="1" s="1"/>
  <c r="Q52" i="2"/>
  <c r="AC29" i="1" s="1"/>
  <c r="P51" i="2"/>
  <c r="AB29" i="1" s="1"/>
  <c r="O50" i="2"/>
  <c r="AA29" i="1" s="1"/>
  <c r="P54" i="2"/>
  <c r="AE32" i="1" s="1"/>
  <c r="L50" i="2"/>
  <c r="AA32" i="1" s="1"/>
  <c r="M51" i="2"/>
  <c r="AB32" i="1" s="1"/>
  <c r="Q55" i="2"/>
  <c r="AF32" i="1" s="1"/>
  <c r="O53" i="2"/>
  <c r="AD32" i="1" s="1"/>
  <c r="N52" i="2"/>
  <c r="AC32" i="1" s="1"/>
  <c r="M50" i="2"/>
  <c r="AA31" i="1" s="1"/>
  <c r="Q54" i="2"/>
  <c r="AE31" i="1" s="1"/>
  <c r="O52" i="2"/>
  <c r="AC31" i="1" s="1"/>
  <c r="P53" i="2"/>
  <c r="AD31" i="1" s="1"/>
  <c r="N51" i="2"/>
  <c r="AB31" i="1" s="1"/>
  <c r="Q53" i="2"/>
  <c r="AD30" i="1" s="1"/>
  <c r="N50" i="2"/>
  <c r="AA30" i="1" s="1"/>
  <c r="O51" i="2"/>
  <c r="AB30" i="1" s="1"/>
  <c r="P52" i="2"/>
  <c r="AC30" i="1" s="1"/>
  <c r="L52" i="2"/>
  <c r="AC34" i="1" s="1"/>
  <c r="N54" i="2"/>
  <c r="AE34" i="1" s="1"/>
  <c r="M53" i="2"/>
  <c r="AD34" i="1" s="1"/>
  <c r="J50" i="2"/>
  <c r="AA34" i="1" s="1"/>
  <c r="O55" i="2"/>
  <c r="AF34" i="1" s="1"/>
  <c r="K51" i="2"/>
  <c r="AB34" i="1" s="1"/>
  <c r="Q57" i="2"/>
  <c r="AH34" i="1" s="1"/>
  <c r="P56" i="2"/>
  <c r="AG34" i="1" s="1"/>
  <c r="P50" i="2"/>
  <c r="AA28" i="1" s="1"/>
  <c r="Q51" i="2"/>
  <c r="AB28" i="1" s="1"/>
  <c r="D2" i="2"/>
  <c r="AM39" i="1" l="1"/>
  <c r="AL38" i="1"/>
  <c r="H20" i="1"/>
  <c r="I21" i="1"/>
  <c r="K23" i="1"/>
  <c r="L24" i="1"/>
  <c r="M25" i="1"/>
  <c r="N26" i="1"/>
  <c r="O27" i="1"/>
  <c r="P28" i="1"/>
  <c r="Q29" i="1"/>
  <c r="R30" i="1"/>
  <c r="S31" i="1"/>
  <c r="T32" i="1"/>
  <c r="U33" i="1"/>
  <c r="V34" i="1"/>
  <c r="W35" i="1"/>
  <c r="X36" i="1"/>
  <c r="Y37" i="1"/>
  <c r="G19" i="1"/>
  <c r="F18" i="1"/>
  <c r="E17" i="1"/>
  <c r="D16" i="1" l="1"/>
  <c r="O49" i="2"/>
  <c r="Z28" i="1" s="1"/>
  <c r="L49" i="2"/>
  <c r="Z31" i="1" s="1"/>
  <c r="K49" i="2"/>
  <c r="Z32" i="1" s="1"/>
  <c r="H49" i="2"/>
  <c r="Z35" i="1" s="1"/>
  <c r="G49" i="2"/>
  <c r="Z36" i="1" s="1"/>
  <c r="F46" i="2"/>
  <c r="W34" i="1" s="1"/>
  <c r="K47" i="2"/>
  <c r="X30" i="1" s="1"/>
  <c r="P47" i="2"/>
  <c r="X25" i="1" s="1"/>
  <c r="N49" i="2"/>
  <c r="Z29" i="1" s="1"/>
  <c r="Q48" i="2"/>
  <c r="Y25" i="1" s="1"/>
  <c r="O33" i="2"/>
  <c r="J12" i="1" s="1"/>
  <c r="O35" i="2"/>
  <c r="L14" i="1" s="1"/>
  <c r="L36" i="2"/>
  <c r="M18" i="1" s="1"/>
  <c r="L38" i="2"/>
  <c r="O20" i="1" s="1"/>
  <c r="K38" i="2"/>
  <c r="O21" i="1" s="1"/>
  <c r="I38" i="2"/>
  <c r="O23" i="1" s="1"/>
  <c r="N35" i="2"/>
  <c r="L15" i="1" s="1"/>
  <c r="M35" i="2"/>
  <c r="L16" i="1" s="1"/>
  <c r="Q29" i="2"/>
  <c r="F6" i="1" s="1"/>
  <c r="M34" i="2"/>
  <c r="K15" i="1" s="1"/>
  <c r="Q34" i="2"/>
  <c r="K11" i="1" s="1"/>
  <c r="P35" i="2"/>
  <c r="L13" i="1" s="1"/>
  <c r="K35" i="2"/>
  <c r="L18" i="1" s="1"/>
  <c r="I35" i="2"/>
  <c r="L20" i="1" s="1"/>
  <c r="H34" i="2"/>
  <c r="K20" i="1" s="1"/>
  <c r="F33" i="2"/>
  <c r="J21" i="1" s="1"/>
  <c r="F31" i="2"/>
  <c r="H19" i="1" s="1"/>
  <c r="P49" i="2" l="1"/>
  <c r="Z27" i="1" s="1"/>
  <c r="F49" i="2"/>
  <c r="Z37" i="1" s="1"/>
  <c r="I49" i="2"/>
  <c r="Z34" i="1" s="1"/>
  <c r="M49" i="2"/>
  <c r="Z30" i="1" s="1"/>
  <c r="Q49" i="2"/>
  <c r="Z26" i="1" s="1"/>
  <c r="J49" i="2"/>
  <c r="Z33" i="1" s="1"/>
  <c r="Q43" i="2"/>
  <c r="T20" i="1" s="1"/>
  <c r="P39" i="2"/>
  <c r="P17" i="1" s="1"/>
  <c r="G48" i="2"/>
  <c r="Y35" i="1" s="1"/>
  <c r="J42" i="2"/>
  <c r="S26" i="1" s="1"/>
  <c r="L46" i="2"/>
  <c r="W28" i="1" s="1"/>
  <c r="M46" i="2"/>
  <c r="W27" i="1" s="1"/>
  <c r="I34" i="2"/>
  <c r="K19" i="1" s="1"/>
  <c r="K34" i="2"/>
  <c r="K17" i="1" s="1"/>
  <c r="P34" i="2"/>
  <c r="K12" i="1" s="1"/>
  <c r="L34" i="2"/>
  <c r="K16" i="1" s="1"/>
  <c r="P28" i="2"/>
  <c r="E6" i="1" s="1"/>
  <c r="J46" i="2"/>
  <c r="W30" i="1" s="1"/>
  <c r="K42" i="2"/>
  <c r="S25" i="1" s="1"/>
  <c r="F44" i="2"/>
  <c r="U32" i="1" s="1"/>
  <c r="H47" i="2"/>
  <c r="X33" i="1" s="1"/>
  <c r="J48" i="2"/>
  <c r="Y32" i="1" s="1"/>
  <c r="K44" i="2"/>
  <c r="U27" i="1" s="1"/>
  <c r="M38" i="2"/>
  <c r="O19" i="1" s="1"/>
  <c r="F28" i="2"/>
  <c r="E16" i="1" s="1"/>
  <c r="F34" i="2"/>
  <c r="K22" i="1" s="1"/>
  <c r="F35" i="2"/>
  <c r="L23" i="1" s="1"/>
  <c r="J34" i="2"/>
  <c r="K18" i="1" s="1"/>
  <c r="O34" i="2"/>
  <c r="K13" i="1" s="1"/>
  <c r="I37" i="2"/>
  <c r="N22" i="1" s="1"/>
  <c r="L33" i="2"/>
  <c r="J15" i="1" s="1"/>
  <c r="M31" i="2"/>
  <c r="H12" i="1" s="1"/>
  <c r="N45" i="2"/>
  <c r="V25" i="1" s="1"/>
  <c r="O41" i="2"/>
  <c r="R20" i="1" s="1"/>
  <c r="F48" i="2"/>
  <c r="Y36" i="1" s="1"/>
  <c r="F38" i="2"/>
  <c r="O26" i="1" s="1"/>
  <c r="G44" i="2"/>
  <c r="U31" i="1" s="1"/>
  <c r="H46" i="2"/>
  <c r="W32" i="1" s="1"/>
  <c r="I47" i="2"/>
  <c r="X32" i="1" s="1"/>
  <c r="J47" i="2"/>
  <c r="X31" i="1" s="1"/>
  <c r="Q47" i="2"/>
  <c r="X24" i="1" s="1"/>
  <c r="J35" i="2"/>
  <c r="L19" i="1" s="1"/>
  <c r="N28" i="2"/>
  <c r="E8" i="1" s="1"/>
  <c r="K31" i="2"/>
  <c r="H14" i="1" s="1"/>
  <c r="L28" i="2"/>
  <c r="E10" i="1" s="1"/>
  <c r="Q38" i="2"/>
  <c r="O15" i="1" s="1"/>
  <c r="G47" i="2"/>
  <c r="X34" i="1" s="1"/>
  <c r="I48" i="2"/>
  <c r="Y33" i="1" s="1"/>
  <c r="J38" i="2"/>
  <c r="O22" i="1" s="1"/>
  <c r="O48" i="2"/>
  <c r="Y27" i="1" s="1"/>
  <c r="I29" i="2"/>
  <c r="F14" i="1" s="1"/>
  <c r="G34" i="2"/>
  <c r="K21" i="1" s="1"/>
  <c r="H35" i="2"/>
  <c r="L21" i="1" s="1"/>
  <c r="J29" i="2"/>
  <c r="F13" i="1" s="1"/>
  <c r="Q35" i="2"/>
  <c r="L12" i="1" s="1"/>
  <c r="L35" i="2"/>
  <c r="L17" i="1" s="1"/>
  <c r="N34" i="2"/>
  <c r="K14" i="1" s="1"/>
  <c r="N33" i="2"/>
  <c r="J13" i="1" s="1"/>
  <c r="N36" i="2"/>
  <c r="M16" i="1" s="1"/>
  <c r="J31" i="2"/>
  <c r="H15" i="1" s="1"/>
  <c r="L30" i="2"/>
  <c r="G12" i="1" s="1"/>
  <c r="M48" i="2"/>
  <c r="Y29" i="1" s="1"/>
  <c r="P44" i="2"/>
  <c r="U22" i="1" s="1"/>
  <c r="G40" i="2"/>
  <c r="Q27" i="1" s="1"/>
  <c r="F47" i="2"/>
  <c r="X35" i="1" s="1"/>
  <c r="G38" i="2"/>
  <c r="O25" i="1" s="1"/>
  <c r="H38" i="2"/>
  <c r="O24" i="1" s="1"/>
  <c r="J44" i="2"/>
  <c r="U28" i="1" s="1"/>
  <c r="K48" i="2"/>
  <c r="Y31" i="1" s="1"/>
  <c r="M47" i="2"/>
  <c r="X28" i="1" s="1"/>
  <c r="N48" i="2"/>
  <c r="Y28" i="1" s="1"/>
  <c r="P48" i="2"/>
  <c r="Y26" i="1" s="1"/>
  <c r="H48" i="2"/>
  <c r="Y34" i="1" s="1"/>
  <c r="L48" i="2"/>
  <c r="Y30" i="1" s="1"/>
  <c r="L47" i="2"/>
  <c r="X29" i="1" s="1"/>
  <c r="O47" i="2"/>
  <c r="X26" i="1" s="1"/>
  <c r="N47" i="2"/>
  <c r="X27" i="1" s="1"/>
  <c r="I46" i="2"/>
  <c r="W31" i="1" s="1"/>
  <c r="K46" i="2"/>
  <c r="W29" i="1" s="1"/>
  <c r="N46" i="2"/>
  <c r="W26" i="1" s="1"/>
  <c r="O46" i="2"/>
  <c r="W25" i="1" s="1"/>
  <c r="P46" i="2"/>
  <c r="W24" i="1" s="1"/>
  <c r="Q46" i="2"/>
  <c r="W23" i="1" s="1"/>
  <c r="G46" i="2"/>
  <c r="W33" i="1" s="1"/>
  <c r="F45" i="2"/>
  <c r="V33" i="1" s="1"/>
  <c r="P45" i="2"/>
  <c r="V23" i="1" s="1"/>
  <c r="Q45" i="2"/>
  <c r="V22" i="1" s="1"/>
  <c r="G45" i="2"/>
  <c r="V32" i="1" s="1"/>
  <c r="I45" i="2"/>
  <c r="V30" i="1" s="1"/>
  <c r="M45" i="2"/>
  <c r="V26" i="1" s="1"/>
  <c r="H45" i="2"/>
  <c r="V31" i="1" s="1"/>
  <c r="J45" i="2"/>
  <c r="V29" i="1" s="1"/>
  <c r="K45" i="2"/>
  <c r="V28" i="1" s="1"/>
  <c r="O45" i="2"/>
  <c r="V24" i="1" s="1"/>
  <c r="L45" i="2"/>
  <c r="V27" i="1" s="1"/>
  <c r="M44" i="2"/>
  <c r="U25" i="1" s="1"/>
  <c r="O44" i="2"/>
  <c r="U23" i="1" s="1"/>
  <c r="H44" i="2"/>
  <c r="U30" i="1" s="1"/>
  <c r="L44" i="2"/>
  <c r="U26" i="1" s="1"/>
  <c r="Q44" i="2"/>
  <c r="U21" i="1" s="1"/>
  <c r="I44" i="2"/>
  <c r="U29" i="1" s="1"/>
  <c r="N44" i="2"/>
  <c r="U24" i="1" s="1"/>
  <c r="P43" i="2"/>
  <c r="T21" i="1" s="1"/>
  <c r="F43" i="2"/>
  <c r="T31" i="1" s="1"/>
  <c r="G43" i="2"/>
  <c r="T30" i="1" s="1"/>
  <c r="H43" i="2"/>
  <c r="T29" i="1" s="1"/>
  <c r="I43" i="2"/>
  <c r="T28" i="1" s="1"/>
  <c r="J43" i="2"/>
  <c r="T27" i="1" s="1"/>
  <c r="O43" i="2"/>
  <c r="T22" i="1" s="1"/>
  <c r="K43" i="2"/>
  <c r="T26" i="1" s="1"/>
  <c r="L43" i="2"/>
  <c r="T25" i="1" s="1"/>
  <c r="M43" i="2"/>
  <c r="T24" i="1" s="1"/>
  <c r="N43" i="2"/>
  <c r="T23" i="1" s="1"/>
  <c r="F42" i="2"/>
  <c r="S30" i="1" s="1"/>
  <c r="H42" i="2"/>
  <c r="S28" i="1" s="1"/>
  <c r="L42" i="2"/>
  <c r="S24" i="1" s="1"/>
  <c r="I42" i="2"/>
  <c r="S27" i="1" s="1"/>
  <c r="M42" i="2"/>
  <c r="S23" i="1" s="1"/>
  <c r="N42" i="2"/>
  <c r="S22" i="1" s="1"/>
  <c r="O42" i="2"/>
  <c r="S21" i="1" s="1"/>
  <c r="P42" i="2"/>
  <c r="S20" i="1" s="1"/>
  <c r="Q42" i="2"/>
  <c r="S19" i="1" s="1"/>
  <c r="G42" i="2"/>
  <c r="S29" i="1" s="1"/>
  <c r="F41" i="2"/>
  <c r="R29" i="1" s="1"/>
  <c r="H41" i="2"/>
  <c r="R27" i="1" s="1"/>
  <c r="J41" i="2"/>
  <c r="R25" i="1" s="1"/>
  <c r="L41" i="2"/>
  <c r="R23" i="1" s="1"/>
  <c r="N41" i="2"/>
  <c r="R21" i="1" s="1"/>
  <c r="P41" i="2"/>
  <c r="R19" i="1" s="1"/>
  <c r="G41" i="2"/>
  <c r="R28" i="1" s="1"/>
  <c r="I41" i="2"/>
  <c r="R26" i="1" s="1"/>
  <c r="M41" i="2"/>
  <c r="R22" i="1" s="1"/>
  <c r="Q41" i="2"/>
  <c r="R18" i="1" s="1"/>
  <c r="K41" i="2"/>
  <c r="R24" i="1" s="1"/>
  <c r="H40" i="2"/>
  <c r="Q26" i="1" s="1"/>
  <c r="L40" i="2"/>
  <c r="Q22" i="1" s="1"/>
  <c r="K40" i="2"/>
  <c r="Q23" i="1" s="1"/>
  <c r="F40" i="2"/>
  <c r="Q28" i="1" s="1"/>
  <c r="J40" i="2"/>
  <c r="Q24" i="1" s="1"/>
  <c r="N40" i="2"/>
  <c r="Q20" i="1" s="1"/>
  <c r="P40" i="2"/>
  <c r="Q18" i="1" s="1"/>
  <c r="I40" i="2"/>
  <c r="Q25" i="1" s="1"/>
  <c r="M40" i="2"/>
  <c r="Q21" i="1" s="1"/>
  <c r="O40" i="2"/>
  <c r="Q19" i="1" s="1"/>
  <c r="Q40" i="2"/>
  <c r="Q17" i="1" s="1"/>
  <c r="F39" i="2"/>
  <c r="P27" i="1" s="1"/>
  <c r="O39" i="2"/>
  <c r="P18" i="1" s="1"/>
  <c r="G39" i="2"/>
  <c r="P26" i="1" s="1"/>
  <c r="H39" i="2"/>
  <c r="P25" i="1" s="1"/>
  <c r="I39" i="2"/>
  <c r="P24" i="1" s="1"/>
  <c r="J39" i="2"/>
  <c r="P23" i="1" s="1"/>
  <c r="K39" i="2"/>
  <c r="P22" i="1" s="1"/>
  <c r="L39" i="2"/>
  <c r="P21" i="1" s="1"/>
  <c r="M39" i="2"/>
  <c r="P20" i="1" s="1"/>
  <c r="N39" i="2"/>
  <c r="P19" i="1" s="1"/>
  <c r="Q39" i="2"/>
  <c r="P16" i="1" s="1"/>
  <c r="N38" i="2"/>
  <c r="O18" i="1" s="1"/>
  <c r="O38" i="2"/>
  <c r="O17" i="1" s="1"/>
  <c r="P38" i="2"/>
  <c r="O16" i="1" s="1"/>
  <c r="O37" i="2"/>
  <c r="N16" i="1" s="1"/>
  <c r="Q37" i="2"/>
  <c r="N14" i="1" s="1"/>
  <c r="F37" i="2"/>
  <c r="N25" i="1" s="1"/>
  <c r="M37" i="2"/>
  <c r="N18" i="1" s="1"/>
  <c r="J37" i="2"/>
  <c r="N21" i="1" s="1"/>
  <c r="K37" i="2"/>
  <c r="N20" i="1" s="1"/>
  <c r="P37" i="2"/>
  <c r="N15" i="1" s="1"/>
  <c r="L37" i="2"/>
  <c r="N19" i="1" s="1"/>
  <c r="G37" i="2"/>
  <c r="N24" i="1" s="1"/>
  <c r="H37" i="2"/>
  <c r="N23" i="1" s="1"/>
  <c r="N37" i="2"/>
  <c r="N17" i="1" s="1"/>
  <c r="H36" i="2"/>
  <c r="M22" i="1" s="1"/>
  <c r="P36" i="2"/>
  <c r="M14" i="1" s="1"/>
  <c r="G36" i="2"/>
  <c r="M23" i="1" s="1"/>
  <c r="J36" i="2"/>
  <c r="M20" i="1" s="1"/>
  <c r="F36" i="2"/>
  <c r="M24" i="1" s="1"/>
  <c r="Q36" i="2"/>
  <c r="M13" i="1" s="1"/>
  <c r="M36" i="2"/>
  <c r="M17" i="1" s="1"/>
  <c r="O36" i="2"/>
  <c r="M15" i="1" s="1"/>
  <c r="I36" i="2"/>
  <c r="M21" i="1" s="1"/>
  <c r="K36" i="2"/>
  <c r="M19" i="1" s="1"/>
  <c r="G35" i="2"/>
  <c r="L22" i="1" s="1"/>
  <c r="H33" i="2"/>
  <c r="J19" i="1" s="1"/>
  <c r="K33" i="2"/>
  <c r="J16" i="1" s="1"/>
  <c r="M33" i="2"/>
  <c r="J14" i="1" s="1"/>
  <c r="I33" i="2"/>
  <c r="J18" i="1" s="1"/>
  <c r="Q33" i="2"/>
  <c r="J10" i="1" s="1"/>
  <c r="G33" i="2"/>
  <c r="J20" i="1" s="1"/>
  <c r="J33" i="2"/>
  <c r="J17" i="1" s="1"/>
  <c r="P33" i="2"/>
  <c r="J11" i="1" s="1"/>
  <c r="M30" i="2"/>
  <c r="G11" i="1" s="1"/>
  <c r="G28" i="2"/>
  <c r="E15" i="1" s="1"/>
  <c r="G30" i="2"/>
  <c r="G17" i="1" s="1"/>
  <c r="I31" i="2"/>
  <c r="H16" i="1" s="1"/>
  <c r="Q31" i="2"/>
  <c r="H8" i="1" s="1"/>
  <c r="L29" i="2"/>
  <c r="F11" i="1" s="1"/>
  <c r="N29" i="2"/>
  <c r="F9" i="1" s="1"/>
  <c r="G29" i="2"/>
  <c r="F16" i="1" s="1"/>
  <c r="H30" i="2"/>
  <c r="G16" i="1" s="1"/>
  <c r="G32" i="2"/>
  <c r="I19" i="1" s="1"/>
  <c r="J32" i="2"/>
  <c r="I16" i="1" s="1"/>
  <c r="Q32" i="2"/>
  <c r="I9" i="1" s="1"/>
  <c r="H29" i="2"/>
  <c r="F15" i="1" s="1"/>
  <c r="I30" i="2"/>
  <c r="G15" i="1" s="1"/>
  <c r="H32" i="2"/>
  <c r="I18" i="1" s="1"/>
  <c r="L31" i="2"/>
  <c r="H13" i="1" s="1"/>
  <c r="F32" i="2"/>
  <c r="I20" i="1" s="1"/>
  <c r="N32" i="2"/>
  <c r="I12" i="1" s="1"/>
  <c r="K32" i="2"/>
  <c r="I15" i="1" s="1"/>
  <c r="M32" i="2"/>
  <c r="I13" i="1" s="1"/>
  <c r="I32" i="2"/>
  <c r="I17" i="1" s="1"/>
  <c r="P32" i="2"/>
  <c r="I10" i="1" s="1"/>
  <c r="L32" i="2"/>
  <c r="I14" i="1" s="1"/>
  <c r="O32" i="2"/>
  <c r="I11" i="1" s="1"/>
  <c r="O31" i="2"/>
  <c r="H10" i="1" s="1"/>
  <c r="H31" i="2"/>
  <c r="H17" i="1" s="1"/>
  <c r="N31" i="2"/>
  <c r="H11" i="1" s="1"/>
  <c r="G31" i="2"/>
  <c r="H18" i="1" s="1"/>
  <c r="P31" i="2"/>
  <c r="H9" i="1" s="1"/>
  <c r="P30" i="2"/>
  <c r="G8" i="1" s="1"/>
  <c r="K30" i="2"/>
  <c r="G13" i="1" s="1"/>
  <c r="O30" i="2"/>
  <c r="G9" i="1" s="1"/>
  <c r="N30" i="2"/>
  <c r="G10" i="1" s="1"/>
  <c r="F30" i="2"/>
  <c r="G18" i="1" s="1"/>
  <c r="J30" i="2"/>
  <c r="G14" i="1" s="1"/>
  <c r="Q30" i="2"/>
  <c r="G7" i="1" s="1"/>
  <c r="P29" i="2"/>
  <c r="F7" i="1" s="1"/>
  <c r="F29" i="2"/>
  <c r="F17" i="1" s="1"/>
  <c r="O29" i="2"/>
  <c r="F8" i="1" s="1"/>
  <c r="M29" i="2"/>
  <c r="F10" i="1" s="1"/>
  <c r="K29" i="2"/>
  <c r="F12" i="1" s="1"/>
  <c r="K28" i="2"/>
  <c r="E11" i="1" s="1"/>
  <c r="O28" i="2"/>
  <c r="E7" i="1" s="1"/>
  <c r="I28" i="2"/>
  <c r="E13" i="1" s="1"/>
  <c r="Q28" i="2"/>
  <c r="E5" i="1" s="1"/>
  <c r="M28" i="2"/>
  <c r="E9" i="1" s="1"/>
  <c r="H28" i="2"/>
  <c r="E14" i="1" s="1"/>
  <c r="J28" i="2"/>
  <c r="E12" i="1" s="1"/>
  <c r="G10" i="2"/>
  <c r="I8" i="2"/>
  <c r="F24" i="2"/>
  <c r="H6" i="2"/>
  <c r="G9" i="2"/>
  <c r="J10" i="2"/>
  <c r="H9" i="2"/>
  <c r="G4" i="2"/>
  <c r="M10" i="2"/>
  <c r="K9" i="2"/>
  <c r="H7" i="2"/>
  <c r="L10" i="2"/>
  <c r="H10" i="2"/>
  <c r="J9" i="2"/>
  <c r="K8" i="2"/>
  <c r="G8" i="2"/>
  <c r="H5" i="2"/>
  <c r="K10" i="2"/>
  <c r="I9" i="2"/>
  <c r="J8" i="2"/>
  <c r="J7" i="2"/>
  <c r="I6" i="2"/>
  <c r="G5" i="2"/>
  <c r="I10" i="2"/>
  <c r="H8" i="2"/>
  <c r="G6" i="2"/>
  <c r="G7" i="2"/>
  <c r="L9" i="2"/>
  <c r="I7" i="2"/>
  <c r="P27" i="2"/>
  <c r="D5" i="1" s="1"/>
  <c r="Q23" i="2"/>
  <c r="F27" i="2"/>
  <c r="D15" i="1" s="1"/>
  <c r="L17" i="2"/>
  <c r="N16" i="2"/>
  <c r="I19" i="2"/>
  <c r="O22" i="2"/>
  <c r="K16" i="2"/>
  <c r="J14" i="2"/>
  <c r="G27" i="2"/>
  <c r="D14" i="1" s="1"/>
  <c r="N24" i="2"/>
  <c r="P19" i="2"/>
  <c r="O14" i="2"/>
  <c r="K24" i="2"/>
  <c r="P25" i="2"/>
  <c r="I11" i="2"/>
  <c r="M17" i="2"/>
  <c r="L27" i="2"/>
  <c r="D9" i="1" s="1"/>
  <c r="F17" i="2"/>
  <c r="N20" i="2"/>
  <c r="O18" i="2"/>
  <c r="P15" i="2"/>
  <c r="P26" i="2"/>
  <c r="C4" i="1" s="1"/>
  <c r="J22" i="2"/>
  <c r="Q15" i="2"/>
  <c r="G24" i="2"/>
  <c r="J27" i="2"/>
  <c r="D11" i="1" s="1"/>
  <c r="J26" i="2"/>
  <c r="C10" i="1" s="1"/>
  <c r="F23" i="2"/>
  <c r="I21" i="2"/>
  <c r="N27" i="2"/>
  <c r="D7" i="1" s="1"/>
  <c r="N26" i="2"/>
  <c r="C6" i="1" s="1"/>
  <c r="G20" i="2"/>
  <c r="F19" i="2"/>
  <c r="O24" i="2"/>
  <c r="G16" i="2"/>
  <c r="N22" i="2"/>
  <c r="I17" i="2"/>
  <c r="F15" i="2"/>
  <c r="P21" i="2"/>
  <c r="N18" i="2"/>
  <c r="I13" i="2"/>
  <c r="G12" i="2"/>
  <c r="Q21" i="2"/>
  <c r="O20" i="2"/>
  <c r="F11" i="2"/>
  <c r="Q17" i="2"/>
  <c r="O16" i="2"/>
  <c r="P17" i="2"/>
  <c r="N14" i="2"/>
  <c r="F7" i="2"/>
  <c r="P13" i="2"/>
  <c r="O12" i="2"/>
  <c r="F3" i="2"/>
  <c r="G17" i="2"/>
  <c r="H13" i="2"/>
  <c r="F21" i="2"/>
  <c r="F5" i="2"/>
  <c r="L25" i="2"/>
  <c r="I15" i="2"/>
  <c r="J18" i="2"/>
  <c r="K20" i="2"/>
  <c r="L21" i="2"/>
  <c r="M21" i="2"/>
  <c r="H24" i="2"/>
  <c r="G23" i="2"/>
  <c r="G15" i="2"/>
  <c r="H25" i="2"/>
  <c r="F26" i="2"/>
  <c r="C14" i="1" s="1"/>
  <c r="F25" i="2"/>
  <c r="G26" i="2"/>
  <c r="C13" i="1" s="1"/>
  <c r="H27" i="2"/>
  <c r="D13" i="1" s="1"/>
  <c r="G22" i="2"/>
  <c r="J24" i="2"/>
  <c r="J25" i="2"/>
  <c r="H23" i="2"/>
  <c r="G18" i="2"/>
  <c r="N25" i="2"/>
  <c r="M23" i="2"/>
  <c r="L23" i="2"/>
  <c r="K22" i="2"/>
  <c r="J20" i="2"/>
  <c r="H19" i="2"/>
  <c r="G14" i="2"/>
  <c r="M19" i="2"/>
  <c r="L19" i="2"/>
  <c r="K18" i="2"/>
  <c r="J16" i="2"/>
  <c r="H15" i="2"/>
  <c r="M15" i="2"/>
  <c r="L15" i="2"/>
  <c r="K14" i="2"/>
  <c r="J12" i="2"/>
  <c r="H11" i="2"/>
  <c r="M11" i="2"/>
  <c r="L11" i="2"/>
  <c r="G21" i="2"/>
  <c r="G13" i="2"/>
  <c r="H21" i="2"/>
  <c r="F13" i="2"/>
  <c r="L26" i="2"/>
  <c r="C8" i="1" s="1"/>
  <c r="I23" i="2"/>
  <c r="K12" i="2"/>
  <c r="L13" i="2"/>
  <c r="M13" i="2"/>
  <c r="N12" i="2"/>
  <c r="P23" i="2"/>
  <c r="Q19" i="2"/>
  <c r="H22" i="2"/>
  <c r="H18" i="2"/>
  <c r="H14" i="2"/>
  <c r="G19" i="2"/>
  <c r="G11" i="2"/>
  <c r="H17" i="2"/>
  <c r="G25" i="2"/>
  <c r="F9" i="2"/>
  <c r="M24" i="2"/>
  <c r="M20" i="2"/>
  <c r="M16" i="2"/>
  <c r="M12" i="2"/>
  <c r="H26" i="2"/>
  <c r="F22" i="2"/>
  <c r="F18" i="2"/>
  <c r="F14" i="2"/>
  <c r="F10" i="2"/>
  <c r="F6" i="2"/>
  <c r="I22" i="2"/>
  <c r="N23" i="2"/>
  <c r="Q22" i="2"/>
  <c r="Q18" i="2"/>
  <c r="Q14" i="2"/>
  <c r="H20" i="2"/>
  <c r="C15" i="1" s="1"/>
  <c r="H16" i="2"/>
  <c r="H12" i="2"/>
  <c r="F20" i="2"/>
  <c r="F16" i="2"/>
  <c r="F12" i="2"/>
  <c r="F8" i="2"/>
  <c r="F4" i="2"/>
  <c r="I25" i="2"/>
  <c r="M25" i="2"/>
  <c r="Q25" i="2"/>
  <c r="I26" i="2"/>
  <c r="C11" i="1" s="1"/>
  <c r="M26" i="2"/>
  <c r="C7" i="1" s="1"/>
  <c r="Q26" i="2"/>
  <c r="C3" i="1" s="1"/>
  <c r="I27" i="2"/>
  <c r="D12" i="1" s="1"/>
  <c r="M27" i="2"/>
  <c r="D8" i="1" s="1"/>
  <c r="Q27" i="2"/>
  <c r="D4" i="1" s="1"/>
  <c r="I24" i="2"/>
  <c r="I20" i="2"/>
  <c r="I16" i="2"/>
  <c r="I12" i="2"/>
  <c r="J23" i="2"/>
  <c r="J19" i="2"/>
  <c r="J15" i="2"/>
  <c r="J11" i="2"/>
  <c r="K21" i="2"/>
  <c r="K17" i="2"/>
  <c r="K13" i="2"/>
  <c r="L22" i="2"/>
  <c r="L18" i="2"/>
  <c r="L14" i="2"/>
  <c r="M22" i="2"/>
  <c r="M18" i="2"/>
  <c r="M14" i="2"/>
  <c r="N21" i="2"/>
  <c r="N17" i="2"/>
  <c r="N13" i="2"/>
  <c r="O23" i="2"/>
  <c r="O19" i="2"/>
  <c r="O15" i="2"/>
  <c r="P24" i="2"/>
  <c r="P20" i="2"/>
  <c r="P16" i="2"/>
  <c r="Q24" i="2"/>
  <c r="Q20" i="2"/>
  <c r="Q16" i="2"/>
  <c r="K25" i="2"/>
  <c r="O25" i="2"/>
  <c r="K26" i="2"/>
  <c r="C9" i="1" s="1"/>
  <c r="O26" i="2"/>
  <c r="C5" i="1" s="1"/>
  <c r="K27" i="2"/>
  <c r="D10" i="1" s="1"/>
  <c r="O27" i="2"/>
  <c r="D6" i="1" s="1"/>
  <c r="I18" i="2"/>
  <c r="I14" i="2"/>
  <c r="J21" i="2"/>
  <c r="J17" i="2"/>
  <c r="J13" i="2"/>
  <c r="K23" i="2"/>
  <c r="K19" i="2"/>
  <c r="K15" i="2"/>
  <c r="K11" i="2"/>
  <c r="L24" i="2"/>
  <c r="L20" i="2"/>
  <c r="L16" i="2"/>
  <c r="L12" i="2"/>
  <c r="N19" i="2"/>
  <c r="N15" i="2"/>
  <c r="N11" i="2"/>
  <c r="O21" i="2"/>
  <c r="O17" i="2"/>
  <c r="O13" i="2"/>
  <c r="P22" i="2"/>
  <c r="P18" i="2"/>
  <c r="P14" i="2"/>
  <c r="C12" i="1" l="1"/>
</calcChain>
</file>

<file path=xl/sharedStrings.xml><?xml version="1.0" encoding="utf-8"?>
<sst xmlns="http://schemas.openxmlformats.org/spreadsheetml/2006/main" count="6" uniqueCount="6">
  <si>
    <t>von / bis</t>
  </si>
  <si>
    <t>Monat</t>
  </si>
  <si>
    <t>Jahr</t>
  </si>
  <si>
    <t>Brennwert</t>
  </si>
  <si>
    <t>Einsp. Nm³</t>
  </si>
  <si>
    <t>Einsp. Leistung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</si>
</sst>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[$-407]mmm/\ yy;@"/>
    <numFmt numFmtId="166" formatCode="#,##0.0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9">
    <xf numFmtId="0" fontId="0" fillId="0" borderId="0" xfId="0"/>
    <xf numFmtId="165" fontId="1" fillId="3" borderId="1" xfId="1" applyNumberFormat="1" applyFill="1" applyBorder="1"/>
    <xf numFmtId="165" fontId="1" fillId="3" borderId="6" xfId="1" applyNumberFormat="1" applyFill="1" applyBorder="1"/>
    <xf numFmtId="165" fontId="1" fillId="3" borderId="5" xfId="1" applyNumberFormat="1" applyFill="1" applyBorder="1"/>
    <xf numFmtId="0" fontId="2" fillId="3" borderId="9" xfId="1" applyFont="1" applyFill="1" applyBorder="1" applyAlignment="1">
      <alignment horizontal="center" wrapText="1"/>
    </xf>
    <xf numFmtId="0" fontId="0" fillId="5" borderId="0" xfId="0" applyFill="1"/>
    <xf numFmtId="164" fontId="0" fillId="0" borderId="15" xfId="0" applyNumberFormat="1" applyBorder="1" applyProtection="1">
      <protection hidden="1"/>
    </xf>
    <xf numFmtId="166" fontId="3" fillId="5" borderId="9" xfId="1" applyNumberFormat="1" applyFont="1" applyFill="1" applyBorder="1" applyProtection="1">
      <protection hidden="1"/>
    </xf>
    <xf numFmtId="166" fontId="3" fillId="5" borderId="23" xfId="1" applyNumberFormat="1" applyFont="1" applyFill="1" applyBorder="1" applyProtection="1">
      <protection hidden="1"/>
    </xf>
    <xf numFmtId="166" fontId="3" fillId="5" borderId="21" xfId="1" applyNumberFormat="1" applyFont="1" applyFill="1" applyBorder="1" applyProtection="1">
      <protection hidden="1"/>
    </xf>
    <xf numFmtId="166" fontId="1" fillId="0" borderId="16" xfId="1" applyNumberFormat="1" applyBorder="1" applyProtection="1">
      <protection hidden="1"/>
    </xf>
    <xf numFmtId="164" fontId="0" fillId="0" borderId="25" xfId="0" applyNumberFormat="1" applyBorder="1" applyProtection="1">
      <protection hidden="1"/>
    </xf>
    <xf numFmtId="166" fontId="3" fillId="5" borderId="24" xfId="1" applyNumberFormat="1" applyFont="1" applyFill="1" applyBorder="1" applyProtection="1">
      <protection hidden="1"/>
    </xf>
    <xf numFmtId="166" fontId="3" fillId="5" borderId="27" xfId="1" applyNumberFormat="1" applyFont="1" applyFill="1" applyBorder="1" applyProtection="1">
      <protection hidden="1"/>
    </xf>
    <xf numFmtId="166" fontId="3" fillId="5" borderId="26" xfId="1" applyNumberFormat="1" applyFont="1" applyFill="1" applyBorder="1" applyProtection="1">
      <protection hidden="1"/>
    </xf>
    <xf numFmtId="164" fontId="0" fillId="0" borderId="16" xfId="0" applyNumberFormat="1" applyBorder="1" applyProtection="1">
      <protection hidden="1"/>
    </xf>
    <xf numFmtId="164" fontId="0" fillId="0" borderId="7" xfId="0" applyNumberFormat="1" applyBorder="1" applyProtection="1">
      <protection hidden="1"/>
    </xf>
    <xf numFmtId="166" fontId="1" fillId="0" borderId="7" xfId="1" applyNumberFormat="1" applyBorder="1" applyProtection="1">
      <protection hidden="1"/>
    </xf>
    <xf numFmtId="164" fontId="0" fillId="0" borderId="17" xfId="0" applyNumberFormat="1" applyBorder="1" applyProtection="1">
      <protection hidden="1"/>
    </xf>
    <xf numFmtId="166" fontId="1" fillId="0" borderId="18" xfId="1" applyNumberFormat="1" applyBorder="1" applyProtection="1">
      <protection hidden="1"/>
    </xf>
    <xf numFmtId="166" fontId="1" fillId="0" borderId="25" xfId="1" applyNumberFormat="1" applyBorder="1" applyProtection="1">
      <protection hidden="1"/>
    </xf>
    <xf numFmtId="164" fontId="0" fillId="0" borderId="18" xfId="0" applyNumberFormat="1" applyBorder="1" applyProtection="1">
      <protection hidden="1"/>
    </xf>
    <xf numFmtId="166" fontId="4" fillId="5" borderId="24" xfId="1" applyNumberFormat="1" applyFont="1" applyFill="1" applyBorder="1" applyProtection="1">
      <protection hidden="1"/>
    </xf>
    <xf numFmtId="164" fontId="0" fillId="0" borderId="19" xfId="0" applyNumberFormat="1" applyBorder="1" applyProtection="1">
      <protection hidden="1"/>
    </xf>
    <xf numFmtId="166" fontId="1" fillId="4" borderId="14" xfId="1" applyNumberFormat="1" applyFill="1" applyBorder="1" applyProtection="1">
      <protection hidden="1"/>
    </xf>
    <xf numFmtId="166" fontId="1" fillId="0" borderId="19" xfId="1" applyNumberFormat="1" applyBorder="1" applyProtection="1">
      <protection hidden="1"/>
    </xf>
    <xf numFmtId="166" fontId="1" fillId="0" borderId="4" xfId="1" applyNumberFormat="1" applyBorder="1" applyProtection="1">
      <protection hidden="1"/>
    </xf>
    <xf numFmtId="166" fontId="1" fillId="4" borderId="13" xfId="1" applyNumberFormat="1" applyFill="1" applyBorder="1" applyProtection="1">
      <protection hidden="1"/>
    </xf>
    <xf numFmtId="166" fontId="1" fillId="5" borderId="3" xfId="1" applyNumberFormat="1" applyFill="1" applyBorder="1" applyProtection="1">
      <protection hidden="1"/>
    </xf>
    <xf numFmtId="166" fontId="1" fillId="5" borderId="2" xfId="1" applyNumberFormat="1" applyFill="1" applyBorder="1" applyProtection="1">
      <protection hidden="1"/>
    </xf>
    <xf numFmtId="166" fontId="3" fillId="5" borderId="22" xfId="1" applyNumberFormat="1" applyFont="1" applyFill="1" applyBorder="1" applyProtection="1">
      <protection hidden="1"/>
    </xf>
    <xf numFmtId="166" fontId="1" fillId="5" borderId="4" xfId="1" applyNumberFormat="1" applyFill="1" applyBorder="1" applyProtection="1">
      <protection hidden="1"/>
    </xf>
    <xf numFmtId="0" fontId="0" fillId="5" borderId="3" xfId="0" applyFill="1" applyBorder="1" applyProtection="1">
      <protection hidden="1"/>
    </xf>
    <xf numFmtId="0" fontId="0" fillId="5" borderId="4" xfId="0" applyFill="1" applyBorder="1" applyProtection="1">
      <protection hidden="1"/>
    </xf>
    <xf numFmtId="166" fontId="1" fillId="4" borderId="20" xfId="1" applyNumberFormat="1" applyFill="1" applyBorder="1" applyProtection="1">
      <protection hidden="1"/>
    </xf>
    <xf numFmtId="166" fontId="1" fillId="4" borderId="10" xfId="1" applyNumberFormat="1" applyFill="1" applyBorder="1" applyProtection="1">
      <protection hidden="1"/>
    </xf>
    <xf numFmtId="1" fontId="2" fillId="2" borderId="11" xfId="2" applyNumberFormat="1" applyFont="1" applyFill="1" applyBorder="1" applyProtection="1">
      <protection hidden="1"/>
    </xf>
    <xf numFmtId="0" fontId="2" fillId="2" borderId="11" xfId="2" applyFont="1" applyFill="1" applyBorder="1" applyProtection="1">
      <protection hidden="1"/>
    </xf>
    <xf numFmtId="0" fontId="2" fillId="2" borderId="12" xfId="2" applyFont="1" applyFill="1" applyBorder="1" applyProtection="1">
      <protection hidden="1"/>
    </xf>
    <xf numFmtId="1" fontId="4" fillId="2" borderId="7" xfId="2" applyNumberFormat="1" applyFill="1" applyBorder="1" applyProtection="1">
      <protection hidden="1"/>
    </xf>
    <xf numFmtId="166" fontId="4" fillId="2" borderId="7" xfId="2" applyNumberFormat="1" applyFill="1" applyBorder="1" applyProtection="1">
      <protection hidden="1"/>
    </xf>
    <xf numFmtId="4" fontId="4" fillId="2" borderId="7" xfId="2" applyNumberFormat="1" applyFill="1" applyBorder="1" applyProtection="1">
      <protection hidden="1"/>
    </xf>
    <xf numFmtId="3" fontId="4" fillId="2" borderId="8" xfId="2" applyNumberFormat="1" applyFill="1" applyBorder="1" applyProtection="1">
      <protection hidden="1"/>
    </xf>
    <xf numFmtId="166" fontId="4" fillId="2" borderId="7" xfId="2" applyNumberFormat="1" applyFill="1" applyBorder="1" applyProtection="1">
      <protection locked="0"/>
    </xf>
    <xf numFmtId="3" fontId="4" fillId="2" borderId="8" xfId="2" applyNumberFormat="1" applyFill="1" applyBorder="1" applyProtection="1">
      <protection locked="0"/>
    </xf>
    <xf numFmtId="164" fontId="0" fillId="0" borderId="12" xfId="0" applyNumberFormat="1" applyBorder="1" applyProtection="1">
      <protection hidden="1"/>
    </xf>
    <xf numFmtId="164" fontId="0" fillId="0" borderId="8" xfId="0" applyNumberFormat="1" applyBorder="1" applyProtection="1">
      <protection hidden="1"/>
    </xf>
    <xf numFmtId="0" fontId="5" fillId="0" borderId="0" xfId="0" applyFont="1" applyProtection="1">
      <protection hidden="1"/>
    </xf>
    <xf numFmtId="164" fontId="5" fillId="0" borderId="0" xfId="0" applyNumberFormat="1" applyFont="1" applyProtection="1">
      <protection hidden="1"/>
    </xf>
  </cellXfs>
  <cellStyles count="3">
    <cellStyle name="Standard" xfId="0" builtinId="0"/>
    <cellStyle name="Standard 2" xfId="1" xr:uid="{00000000-0005-0000-0000-000001000000}"/>
    <cellStyle name="Standard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199"/>
  <sheetViews>
    <sheetView zoomScale="80" zoomScaleNormal="80" workbookViewId="0">
      <pane xSplit="2" ySplit="2" topLeftCell="AU48" activePane="bottomRight" state="frozen"/>
      <selection pane="topRight" activeCell="C1" sqref="C1"/>
      <selection pane="bottomLeft" activeCell="A3" sqref="A3"/>
      <selection pane="bottomRight" activeCell="BP80" sqref="BP80"/>
    </sheetView>
  </sheetViews>
  <sheetFormatPr baseColWidth="10" defaultRowHeight="14.4" x14ac:dyDescent="0.3"/>
  <cols>
    <col min="1" max="1" width="4.109375" customWidth="1"/>
  </cols>
  <sheetData>
    <row r="1" spans="1:84" ht="15" thickBot="1" x14ac:dyDescent="0.3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</row>
    <row r="2" spans="1:84" ht="15" thickBot="1" x14ac:dyDescent="0.35">
      <c r="A2" s="5"/>
      <c r="B2" s="4" t="s">
        <v>0</v>
      </c>
      <c r="C2" s="3">
        <v>42736</v>
      </c>
      <c r="D2" s="3">
        <v>42767</v>
      </c>
      <c r="E2" s="3">
        <v>42795</v>
      </c>
      <c r="F2" s="3">
        <v>42826</v>
      </c>
      <c r="G2" s="3">
        <v>42856</v>
      </c>
      <c r="H2" s="3">
        <v>42887</v>
      </c>
      <c r="I2" s="3">
        <v>42917</v>
      </c>
      <c r="J2" s="3">
        <v>42948</v>
      </c>
      <c r="K2" s="3">
        <v>42979</v>
      </c>
      <c r="L2" s="3">
        <v>43009</v>
      </c>
      <c r="M2" s="3">
        <v>43040</v>
      </c>
      <c r="N2" s="3">
        <v>43070</v>
      </c>
      <c r="O2" s="3">
        <v>43101</v>
      </c>
      <c r="P2" s="3">
        <v>43132</v>
      </c>
      <c r="Q2" s="3">
        <v>43160</v>
      </c>
      <c r="R2" s="3">
        <v>43191</v>
      </c>
      <c r="S2" s="3">
        <v>43221</v>
      </c>
      <c r="T2" s="3">
        <v>43252</v>
      </c>
      <c r="U2" s="3">
        <v>43282</v>
      </c>
      <c r="V2" s="3">
        <v>43313</v>
      </c>
      <c r="W2" s="3">
        <v>43344</v>
      </c>
      <c r="X2" s="3">
        <v>43374</v>
      </c>
      <c r="Y2" s="3">
        <v>43405</v>
      </c>
      <c r="Z2" s="3">
        <v>43435</v>
      </c>
      <c r="AA2" s="3">
        <v>43466</v>
      </c>
      <c r="AB2" s="3">
        <v>43497</v>
      </c>
      <c r="AC2" s="3">
        <v>43525</v>
      </c>
      <c r="AD2" s="3">
        <v>43556</v>
      </c>
      <c r="AE2" s="3">
        <v>43586</v>
      </c>
      <c r="AF2" s="3">
        <v>43617</v>
      </c>
      <c r="AG2" s="3">
        <v>43647</v>
      </c>
      <c r="AH2" s="3">
        <v>43678</v>
      </c>
      <c r="AI2" s="3">
        <v>43709</v>
      </c>
      <c r="AJ2" s="3">
        <v>43739</v>
      </c>
      <c r="AK2" s="3">
        <v>43770</v>
      </c>
      <c r="AL2" s="3">
        <v>43800</v>
      </c>
      <c r="AM2" s="3">
        <v>43831</v>
      </c>
      <c r="AN2" s="3">
        <v>43862</v>
      </c>
      <c r="AO2" s="3">
        <v>43891</v>
      </c>
      <c r="AP2" s="3">
        <v>43922</v>
      </c>
      <c r="AQ2" s="3">
        <v>43952</v>
      </c>
      <c r="AR2" s="3">
        <v>43983</v>
      </c>
      <c r="AS2" s="3">
        <v>44013</v>
      </c>
      <c r="AT2" s="3">
        <v>44044</v>
      </c>
      <c r="AU2" s="3">
        <v>44075</v>
      </c>
      <c r="AV2" s="3">
        <v>44105</v>
      </c>
      <c r="AW2" s="3">
        <v>44136</v>
      </c>
      <c r="AX2" s="2">
        <v>44166</v>
      </c>
      <c r="AY2" s="2">
        <v>44197</v>
      </c>
      <c r="AZ2" s="2">
        <v>44228</v>
      </c>
      <c r="BA2" s="2">
        <v>44256</v>
      </c>
      <c r="BB2" s="2">
        <v>44287</v>
      </c>
      <c r="BC2" s="2">
        <v>44317</v>
      </c>
      <c r="BD2" s="2">
        <v>44348</v>
      </c>
      <c r="BE2" s="2">
        <v>44378</v>
      </c>
      <c r="BF2" s="2">
        <v>44409</v>
      </c>
      <c r="BG2" s="2">
        <v>44440</v>
      </c>
      <c r="BH2" s="2">
        <v>44470</v>
      </c>
      <c r="BI2" s="2">
        <v>44501</v>
      </c>
      <c r="BJ2" s="2">
        <v>44531</v>
      </c>
      <c r="BK2" s="2">
        <v>44562</v>
      </c>
      <c r="BL2" s="2">
        <v>44593</v>
      </c>
      <c r="BM2" s="2">
        <v>44621</v>
      </c>
      <c r="BN2" s="2">
        <v>44652</v>
      </c>
      <c r="BO2" s="2">
        <v>44682</v>
      </c>
      <c r="BP2" s="2">
        <v>44713</v>
      </c>
      <c r="BQ2" s="2">
        <v>44743</v>
      </c>
      <c r="BR2" s="2">
        <v>44774</v>
      </c>
      <c r="BS2" s="2">
        <v>44805</v>
      </c>
      <c r="BT2" s="2">
        <v>44835</v>
      </c>
      <c r="BU2" s="2">
        <v>44866</v>
      </c>
      <c r="BV2" s="2">
        <v>44896</v>
      </c>
      <c r="BW2" s="2">
        <v>44927</v>
      </c>
      <c r="BX2" s="2">
        <v>44958</v>
      </c>
      <c r="BY2" s="2">
        <v>44986</v>
      </c>
      <c r="BZ2" s="2">
        <v>45017</v>
      </c>
      <c r="CA2" s="2">
        <v>45047</v>
      </c>
      <c r="CB2" s="2">
        <v>45078</v>
      </c>
    </row>
    <row r="3" spans="1:84" ht="15" thickBot="1" x14ac:dyDescent="0.35">
      <c r="A3" s="5"/>
      <c r="B3" s="1">
        <v>42370</v>
      </c>
      <c r="C3" s="6">
        <f>Einspeisung!Q26</f>
        <v>11.316306120852111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S3" s="8"/>
      <c r="T3" s="8"/>
      <c r="U3" s="8"/>
      <c r="V3" s="8"/>
      <c r="W3" s="8"/>
      <c r="X3" s="8"/>
      <c r="Y3" s="8"/>
      <c r="Z3" s="9"/>
      <c r="AA3" s="14"/>
      <c r="AB3" s="14"/>
      <c r="AC3" s="9"/>
      <c r="AD3" s="14"/>
      <c r="AE3" s="14"/>
      <c r="AF3" s="9"/>
      <c r="AG3" s="14"/>
      <c r="AH3" s="14"/>
      <c r="AI3" s="9"/>
      <c r="AJ3" s="14"/>
      <c r="AK3" s="14"/>
      <c r="AL3" s="9"/>
      <c r="AM3" s="14"/>
      <c r="AN3" s="14"/>
      <c r="AO3" s="14"/>
      <c r="AP3" s="9"/>
      <c r="AQ3" s="14"/>
      <c r="AR3" s="14"/>
      <c r="AS3" s="9"/>
      <c r="AT3" s="14"/>
      <c r="AU3" s="14"/>
      <c r="AV3" s="9"/>
      <c r="AW3" s="14"/>
      <c r="AX3" s="14"/>
      <c r="AY3" s="14"/>
      <c r="AZ3" s="14"/>
      <c r="BA3" s="14"/>
      <c r="BB3" s="14"/>
      <c r="BC3" s="14"/>
      <c r="BD3" s="14"/>
      <c r="BE3" s="14"/>
      <c r="BX3" s="5"/>
      <c r="BY3" s="5"/>
      <c r="BZ3" s="5"/>
      <c r="CA3" s="5"/>
      <c r="CB3" s="5"/>
      <c r="CC3" s="5"/>
      <c r="CD3" s="5"/>
      <c r="CE3" s="5"/>
      <c r="CF3" s="5"/>
    </row>
    <row r="4" spans="1:84" ht="15" thickBot="1" x14ac:dyDescent="0.35">
      <c r="A4" s="5"/>
      <c r="B4" s="2">
        <v>42401</v>
      </c>
      <c r="C4" s="10">
        <f>Einspeisung!P26</f>
        <v>11.320386217707002</v>
      </c>
      <c r="D4" s="11">
        <f>Einspeisung!Q27</f>
        <v>11.318164503175261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"/>
      <c r="S4" s="13"/>
      <c r="T4" s="13"/>
      <c r="U4" s="13"/>
      <c r="V4" s="13"/>
      <c r="W4" s="13"/>
      <c r="X4" s="13"/>
      <c r="Y4" s="13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spans="1:84" ht="15" thickBot="1" x14ac:dyDescent="0.35">
      <c r="A5" s="5"/>
      <c r="B5" s="1">
        <v>42430</v>
      </c>
      <c r="C5" s="15">
        <f>Einspeisung!O26</f>
        <v>11.326374159709509</v>
      </c>
      <c r="D5" s="16">
        <f>Einspeisung!P27</f>
        <v>11.32319135131428</v>
      </c>
      <c r="E5" s="11">
        <f>Einspeisung!Q28</f>
        <v>11.323785980526512</v>
      </c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  <c r="S5" s="13"/>
      <c r="T5" s="13"/>
      <c r="U5" s="13"/>
      <c r="V5" s="13"/>
      <c r="W5" s="13"/>
      <c r="X5" s="13"/>
      <c r="Y5" s="13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ht="15" thickBot="1" x14ac:dyDescent="0.35">
      <c r="A6" s="5"/>
      <c r="B6" s="2">
        <v>42461</v>
      </c>
      <c r="C6" s="15">
        <f>Einspeisung!N26</f>
        <v>11.330736453159581</v>
      </c>
      <c r="D6" s="17">
        <f>Einspeisung!O27</f>
        <v>11.326553895068182</v>
      </c>
      <c r="E6" s="16">
        <f>Einspeisung!P28</f>
        <v>11.326891100252665</v>
      </c>
      <c r="F6" s="18">
        <f>Einspeisung!Q29</f>
        <v>11.328834374564209</v>
      </c>
      <c r="G6" s="12"/>
      <c r="H6" s="13"/>
      <c r="I6" s="13"/>
      <c r="J6" s="13"/>
      <c r="K6" s="13"/>
      <c r="L6" s="13"/>
      <c r="M6" s="13"/>
      <c r="N6" s="13"/>
      <c r="O6" s="13"/>
      <c r="P6" s="13"/>
      <c r="Q6" s="13"/>
      <c r="R6" s="14"/>
      <c r="S6" s="13"/>
      <c r="T6" s="13"/>
      <c r="U6" s="13"/>
      <c r="V6" s="13"/>
      <c r="W6" s="13"/>
      <c r="X6" s="13"/>
      <c r="Y6" s="13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84" ht="15" thickBot="1" x14ac:dyDescent="0.35">
      <c r="A7" s="5"/>
      <c r="B7" s="1">
        <v>42491</v>
      </c>
      <c r="C7" s="10">
        <f>Einspeisung!M26</f>
        <v>11.326505843900158</v>
      </c>
      <c r="D7" s="16">
        <f>Einspeisung!N27</f>
        <v>11.322528791216842</v>
      </c>
      <c r="E7" s="17">
        <f>Einspeisung!O28</f>
        <v>11.32332330566166</v>
      </c>
      <c r="F7" s="19">
        <f>Einspeisung!P29</f>
        <v>11.32570842365897</v>
      </c>
      <c r="G7" s="20">
        <f>Einspeisung!Q30</f>
        <v>11.328171276062168</v>
      </c>
      <c r="H7" s="12"/>
      <c r="I7" s="13"/>
      <c r="J7" s="13"/>
      <c r="K7" s="13"/>
      <c r="L7" s="13"/>
      <c r="M7" s="13"/>
      <c r="N7" s="13"/>
      <c r="O7" s="13"/>
      <c r="P7" s="13"/>
      <c r="Q7" s="13"/>
      <c r="R7" s="14"/>
      <c r="S7" s="13"/>
      <c r="T7" s="13"/>
      <c r="U7" s="13"/>
      <c r="V7" s="13"/>
      <c r="W7" s="13"/>
      <c r="X7" s="13"/>
      <c r="Y7" s="13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84" ht="15" thickBot="1" x14ac:dyDescent="0.35">
      <c r="A8" s="5"/>
      <c r="B8" s="2">
        <v>42522</v>
      </c>
      <c r="C8" s="15">
        <f>Einspeisung!L26</f>
        <v>11.319013057226348</v>
      </c>
      <c r="D8" s="17">
        <f>Einspeisung!M27</f>
        <v>11.315929309930603</v>
      </c>
      <c r="E8" s="16">
        <f>Einspeisung!N28</f>
        <v>11.317512861483456</v>
      </c>
      <c r="F8" s="21">
        <f>Einspeisung!O29</f>
        <v>11.320517147608955</v>
      </c>
      <c r="G8" s="16">
        <f>Einspeisung!P30</f>
        <v>11.323377010283016</v>
      </c>
      <c r="H8" s="11">
        <f>Einspeisung!Q31</f>
        <v>11.325917820699452</v>
      </c>
      <c r="I8" s="12"/>
      <c r="J8" s="13"/>
      <c r="K8" s="13"/>
      <c r="L8" s="13"/>
      <c r="M8" s="13"/>
      <c r="N8" s="13"/>
      <c r="O8" s="13"/>
      <c r="P8" s="13"/>
      <c r="Q8" s="13"/>
      <c r="R8" s="14"/>
      <c r="S8" s="13"/>
      <c r="T8" s="13"/>
      <c r="U8" s="13"/>
      <c r="V8" s="13"/>
      <c r="W8" s="13"/>
      <c r="X8" s="13"/>
      <c r="Y8" s="13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84" ht="15" thickBot="1" x14ac:dyDescent="0.35">
      <c r="A9" s="5"/>
      <c r="B9" s="1">
        <v>42552</v>
      </c>
      <c r="C9" s="15">
        <f>Einspeisung!K26</f>
        <v>11.316653904820681</v>
      </c>
      <c r="D9" s="16">
        <f>Einspeisung!L27</f>
        <v>11.313808445764137</v>
      </c>
      <c r="E9" s="17">
        <f>Einspeisung!M28</f>
        <v>11.315704747041623</v>
      </c>
      <c r="F9" s="19">
        <f>Einspeisung!N29</f>
        <v>11.318979164848296</v>
      </c>
      <c r="G9" s="17">
        <f>Einspeisung!O30</f>
        <v>11.322022857408191</v>
      </c>
      <c r="H9" s="17">
        <f>Einspeisung!P31</f>
        <v>11.324686454743173</v>
      </c>
      <c r="I9" s="20">
        <f>Einspeisung!Q32</f>
        <v>11.326567179349333</v>
      </c>
      <c r="J9" s="12"/>
      <c r="K9" s="13"/>
      <c r="L9" s="13"/>
      <c r="M9" s="13"/>
      <c r="N9" s="13"/>
      <c r="O9" s="13"/>
      <c r="P9" s="13"/>
      <c r="Q9" s="13"/>
      <c r="R9" s="14"/>
      <c r="S9" s="13"/>
      <c r="T9" s="13"/>
      <c r="U9" s="13"/>
      <c r="V9" s="13"/>
      <c r="W9" s="13"/>
      <c r="X9" s="13"/>
      <c r="Y9" s="13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84" ht="15" thickBot="1" x14ac:dyDescent="0.35">
      <c r="A10" s="5"/>
      <c r="B10" s="2">
        <v>42583</v>
      </c>
      <c r="C10" s="10">
        <f>Einspeisung!J26</f>
        <v>11.31093834954271</v>
      </c>
      <c r="D10" s="16">
        <f>Einspeisung!K27</f>
        <v>11.308944376771958</v>
      </c>
      <c r="E10" s="16">
        <f>Einspeisung!L28</f>
        <v>11.311488924070149</v>
      </c>
      <c r="F10" s="21">
        <f>Einspeisung!M29</f>
        <v>11.315239127069848</v>
      </c>
      <c r="G10" s="16">
        <f>Einspeisung!N30</f>
        <v>11.318574888109579</v>
      </c>
      <c r="H10" s="16">
        <f>Einspeisung!O31</f>
        <v>11.321403700070514</v>
      </c>
      <c r="I10" s="16">
        <f>Einspeisung!P32</f>
        <v>11.323419570056135</v>
      </c>
      <c r="J10" s="11">
        <f>Einspeisung!Q33</f>
        <v>11.323156530373421</v>
      </c>
      <c r="K10" s="22"/>
      <c r="L10" s="13"/>
      <c r="M10" s="13"/>
      <c r="N10" s="13"/>
      <c r="O10" s="13"/>
      <c r="P10" s="13"/>
      <c r="Q10" s="13"/>
      <c r="R10" s="14"/>
      <c r="S10" s="13"/>
      <c r="T10" s="13"/>
      <c r="U10" s="13"/>
      <c r="V10" s="13"/>
      <c r="W10" s="13"/>
      <c r="X10" s="13"/>
      <c r="Y10" s="13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</row>
    <row r="11" spans="1:84" ht="15" thickBot="1" x14ac:dyDescent="0.35">
      <c r="A11" s="5"/>
      <c r="B11" s="1">
        <v>42614</v>
      </c>
      <c r="C11" s="15">
        <f>Einspeisung!I26</f>
        <v>11.30801560573004</v>
      </c>
      <c r="D11" s="17">
        <f>Einspeisung!J27</f>
        <v>11.306451187407591</v>
      </c>
      <c r="E11" s="16">
        <f>Einspeisung!K28</f>
        <v>11.309393958527204</v>
      </c>
      <c r="F11" s="21">
        <f>Einspeisung!L29</f>
        <v>11.313455101346493</v>
      </c>
      <c r="G11" s="16">
        <f>Einspeisung!M30</f>
        <v>11.316990454311346</v>
      </c>
      <c r="H11" s="16">
        <f>Einspeisung!N31</f>
        <v>11.319943865440878</v>
      </c>
      <c r="I11" s="16">
        <f>Einspeisung!O32</f>
        <v>11.322054706570366</v>
      </c>
      <c r="J11" s="16">
        <f>Einspeisung!P33</f>
        <v>11.321819993147129</v>
      </c>
      <c r="K11" s="11">
        <f>Einspeisung!Q34</f>
        <v>11.321637361498528</v>
      </c>
      <c r="L11" s="12"/>
      <c r="M11" s="13"/>
      <c r="N11" s="13"/>
      <c r="O11" s="13"/>
      <c r="P11" s="13"/>
      <c r="Q11" s="13"/>
      <c r="R11" s="14"/>
      <c r="S11" s="13"/>
      <c r="T11" s="13"/>
      <c r="U11" s="13"/>
      <c r="V11" s="13"/>
      <c r="W11" s="13"/>
      <c r="X11" s="13"/>
      <c r="Y11" s="13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</row>
    <row r="12" spans="1:84" ht="15" thickBot="1" x14ac:dyDescent="0.35">
      <c r="A12" s="5"/>
      <c r="B12" s="2">
        <v>42644</v>
      </c>
      <c r="C12" s="15">
        <f>Einspeisung!H26</f>
        <v>11.304260962437329</v>
      </c>
      <c r="D12" s="16">
        <f>Einspeisung!I27</f>
        <v>11.303304902537972</v>
      </c>
      <c r="E12" s="17">
        <f>Einspeisung!J28</f>
        <v>11.306778045111093</v>
      </c>
      <c r="F12" s="19">
        <f>Einspeisung!K29</f>
        <v>11.311242755169987</v>
      </c>
      <c r="G12" s="17">
        <f>Einspeisung!L30</f>
        <v>11.315033178345224</v>
      </c>
      <c r="H12" s="17">
        <f>Einspeisung!M31</f>
        <v>11.318143712848409</v>
      </c>
      <c r="I12" s="17">
        <f>Einspeisung!N32</f>
        <v>11.320374458873703</v>
      </c>
      <c r="J12" s="17">
        <f>Einspeisung!O33</f>
        <v>11.320177164329241</v>
      </c>
      <c r="K12" s="17">
        <f>Einspeisung!P34</f>
        <v>11.32006989882847</v>
      </c>
      <c r="L12" s="20">
        <f>Einspeisung!Q35</f>
        <v>11.317706247943777</v>
      </c>
      <c r="M12" s="12"/>
      <c r="N12" s="13"/>
      <c r="O12" s="13"/>
      <c r="P12" s="13"/>
      <c r="Q12" s="13"/>
      <c r="R12" s="14"/>
      <c r="S12" s="13"/>
      <c r="T12" s="13"/>
      <c r="U12" s="13"/>
      <c r="V12" s="13"/>
      <c r="W12" s="13"/>
      <c r="X12" s="13"/>
      <c r="Y12" s="13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</row>
    <row r="13" spans="1:84" ht="15" thickBot="1" x14ac:dyDescent="0.35">
      <c r="A13" s="5"/>
      <c r="B13" s="1">
        <v>42675</v>
      </c>
      <c r="C13" s="10">
        <f>Einspeisung!G26</f>
        <v>11.291639658048013</v>
      </c>
      <c r="D13" s="16">
        <f>Einspeisung!H27</f>
        <v>11.293171706529618</v>
      </c>
      <c r="E13" s="16">
        <f>Einspeisung!I28</f>
        <v>11.298557985189124</v>
      </c>
      <c r="F13" s="21">
        <f>Einspeisung!J29</f>
        <v>11.304399413570678</v>
      </c>
      <c r="G13" s="16">
        <f>Einspeisung!K30</f>
        <v>11.309031266185503</v>
      </c>
      <c r="H13" s="16">
        <f>Einspeisung!L31</f>
        <v>11.312645587897153</v>
      </c>
      <c r="I13" s="16">
        <f>Einspeisung!M32</f>
        <v>11.31526157355316</v>
      </c>
      <c r="J13" s="16">
        <f>Einspeisung!N33</f>
        <v>11.315195361567433</v>
      </c>
      <c r="K13" s="16">
        <f>Einspeisung!O34</f>
        <v>11.315345874355804</v>
      </c>
      <c r="L13" s="16">
        <f>Einspeisung!P35</f>
        <v>11.313112075699054</v>
      </c>
      <c r="M13" s="11">
        <f>Einspeisung!Q36</f>
        <v>11.318972811625219</v>
      </c>
      <c r="N13" s="12"/>
      <c r="O13" s="13"/>
      <c r="P13" s="13"/>
      <c r="Q13" s="13"/>
      <c r="R13" s="14"/>
      <c r="S13" s="13"/>
      <c r="T13" s="13"/>
      <c r="U13" s="13"/>
      <c r="V13" s="13"/>
      <c r="W13" s="13"/>
      <c r="X13" s="13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</row>
    <row r="14" spans="1:84" ht="15" thickBot="1" x14ac:dyDescent="0.35">
      <c r="A14" s="5"/>
      <c r="B14" s="2">
        <v>42705</v>
      </c>
      <c r="C14" s="15">
        <f>Einspeisung!F26</f>
        <v>11.289709709791113</v>
      </c>
      <c r="D14" s="17">
        <f>Einspeisung!G27</f>
        <v>11.292156354566595</v>
      </c>
      <c r="E14" s="16">
        <f>Einspeisung!H28</f>
        <v>11.298897591514773</v>
      </c>
      <c r="F14" s="21">
        <f>Einspeisung!I29</f>
        <v>11.30580635705115</v>
      </c>
      <c r="G14" s="16">
        <f>Einspeisung!J30</f>
        <v>11.311142500318974</v>
      </c>
      <c r="H14" s="16">
        <f>Einspeisung!K31</f>
        <v>11.315288383465553</v>
      </c>
      <c r="I14" s="16">
        <f>Einspeisung!L32</f>
        <v>11.318236310749601</v>
      </c>
      <c r="J14" s="16">
        <f>Einspeisung!M33</f>
        <v>11.318058881215295</v>
      </c>
      <c r="K14" s="16">
        <f>Einspeisung!N34</f>
        <v>11.318055254651101</v>
      </c>
      <c r="L14" s="16">
        <f>Einspeisung!O35</f>
        <v>11.315304870131946</v>
      </c>
      <c r="M14" s="23">
        <f>Einspeisung!P36</f>
        <v>11.321605664196984</v>
      </c>
      <c r="N14" s="11">
        <f>Einspeisung!Q37</f>
        <v>11.316986175359352</v>
      </c>
      <c r="O14" s="12"/>
      <c r="P14" s="13"/>
      <c r="Q14" s="13"/>
      <c r="R14" s="14"/>
      <c r="S14" s="13"/>
      <c r="T14" s="13"/>
      <c r="U14" s="13"/>
      <c r="V14" s="13"/>
      <c r="W14" s="13"/>
      <c r="X14" s="13"/>
      <c r="Y14" s="13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</row>
    <row r="15" spans="1:84" ht="15" thickBot="1" x14ac:dyDescent="0.35">
      <c r="A15" s="5"/>
      <c r="B15" s="1">
        <v>42736</v>
      </c>
      <c r="C15" s="24">
        <f>IF(Einspeisung!H20=0,"",Einspeisung!H20)</f>
        <v>11.392424564359692</v>
      </c>
      <c r="D15" s="16">
        <f>Einspeisung!F27</f>
        <v>11.300832400846682</v>
      </c>
      <c r="E15" s="17">
        <f>Einspeisung!G28</f>
        <v>11.307908595576439</v>
      </c>
      <c r="F15" s="19">
        <f>Einspeisung!H29</f>
        <v>11.315404230057355</v>
      </c>
      <c r="G15" s="17">
        <f>Einspeisung!I30</f>
        <v>11.321251008953704</v>
      </c>
      <c r="H15" s="17">
        <f>Einspeisung!J31</f>
        <v>11.325995992087014</v>
      </c>
      <c r="I15" s="17">
        <f>Einspeisung!K32</f>
        <v>11.329198226753512</v>
      </c>
      <c r="J15" s="17">
        <f>Einspeisung!L33</f>
        <v>11.328519050035624</v>
      </c>
      <c r="K15" s="17">
        <f>Einspeisung!M34</f>
        <v>11.32772890754099</v>
      </c>
      <c r="L15" s="17">
        <f>Einspeisung!N35</f>
        <v>11.323521441704134</v>
      </c>
      <c r="M15" s="25">
        <f>Einspeisung!O36</f>
        <v>11.329749583738366</v>
      </c>
      <c r="N15" s="25">
        <f>Einspeisung!P37</f>
        <v>11.323246817797994</v>
      </c>
      <c r="O15" s="20">
        <f>Einspeisung!Q38</f>
        <v>11.318544978406726</v>
      </c>
      <c r="P15" s="12"/>
      <c r="Q15" s="13"/>
      <c r="R15" s="14"/>
      <c r="S15" s="13"/>
      <c r="T15" s="13"/>
      <c r="U15" s="13"/>
      <c r="V15" s="13"/>
      <c r="W15" s="13"/>
      <c r="X15" s="13"/>
      <c r="Y15" s="13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</row>
    <row r="16" spans="1:84" ht="15" thickBot="1" x14ac:dyDescent="0.35">
      <c r="A16" s="5"/>
      <c r="B16" s="1">
        <v>42767</v>
      </c>
      <c r="C16" s="26"/>
      <c r="D16" s="27">
        <f>Einspeisung!C27</f>
        <v>11.298999999999999</v>
      </c>
      <c r="E16" s="16">
        <f>Einspeisung!F28</f>
        <v>11.312995135515074</v>
      </c>
      <c r="F16" s="21">
        <f>Einspeisung!G29</f>
        <v>11.323820882836579</v>
      </c>
      <c r="G16" s="16">
        <f>Einspeisung!H30</f>
        <v>11.33152038264115</v>
      </c>
      <c r="H16" s="16">
        <f>Einspeisung!I31</f>
        <v>11.337894747448399</v>
      </c>
      <c r="I16" s="16">
        <f>Einspeisung!J32</f>
        <v>11.341807008853866</v>
      </c>
      <c r="J16" s="16">
        <f>Einspeisung!K33</f>
        <v>11.340072918630513</v>
      </c>
      <c r="K16" s="16">
        <f>Einspeisung!L34</f>
        <v>11.337767968224831</v>
      </c>
      <c r="L16" s="16">
        <f>Einspeisung!M35</f>
        <v>11.330859569126028</v>
      </c>
      <c r="M16" s="23">
        <f>Einspeisung!N36</f>
        <v>11.33751563960068</v>
      </c>
      <c r="N16" s="23">
        <f>Einspeisung!O37</f>
        <v>11.328107007392507</v>
      </c>
      <c r="O16" s="23">
        <f>Einspeisung!P38</f>
        <v>11.321800485674247</v>
      </c>
      <c r="P16" s="23">
        <f>Einspeisung!Q39</f>
        <v>11.320319903264343</v>
      </c>
      <c r="Q16" s="12"/>
      <c r="R16" s="14"/>
      <c r="S16" s="13"/>
      <c r="T16" s="13"/>
      <c r="U16" s="13"/>
      <c r="V16" s="13"/>
      <c r="W16" s="13"/>
      <c r="X16" s="13"/>
      <c r="Y16" s="13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</row>
    <row r="17" spans="1:84" ht="15" thickBot="1" x14ac:dyDescent="0.35">
      <c r="A17" s="5"/>
      <c r="B17" s="2">
        <v>42795</v>
      </c>
      <c r="C17" s="28"/>
      <c r="D17" s="29"/>
      <c r="E17" s="27">
        <f>IF(Einspeisung!C28=0,"",Einspeisung!C28)</f>
        <v>11.33</v>
      </c>
      <c r="F17" s="21">
        <f>Einspeisung!F29</f>
        <v>11.340375178411536</v>
      </c>
      <c r="G17" s="16">
        <f>Einspeisung!G30</f>
        <v>11.348266577620224</v>
      </c>
      <c r="H17" s="16">
        <f>Einspeisung!H31</f>
        <v>11.355860583075321</v>
      </c>
      <c r="I17" s="16">
        <f>Einspeisung!I32</f>
        <v>11.359753358689806</v>
      </c>
      <c r="J17" s="16">
        <f>Einspeisung!J33</f>
        <v>11.355857371227213</v>
      </c>
      <c r="K17" s="16">
        <f>Einspeisung!K34</f>
        <v>11.350596040406028</v>
      </c>
      <c r="L17" s="16">
        <f>Einspeisung!L35</f>
        <v>11.339702812950273</v>
      </c>
      <c r="M17" s="23">
        <f>Einspeisung!M36</f>
        <v>11.345874661651981</v>
      </c>
      <c r="N17" s="23">
        <f>Einspeisung!N37</f>
        <v>11.333073494084486</v>
      </c>
      <c r="O17" s="23">
        <f>Einspeisung!O38</f>
        <v>11.325068997688598</v>
      </c>
      <c r="P17" s="23">
        <f>Einspeisung!P39</f>
        <v>11.322906374080384</v>
      </c>
      <c r="Q17" s="23">
        <f>Einspeisung!Q40</f>
        <v>11.319658449145656</v>
      </c>
      <c r="R17" s="30"/>
      <c r="S17" s="13"/>
      <c r="T17" s="13"/>
      <c r="U17" s="13"/>
      <c r="V17" s="13"/>
      <c r="W17" s="13"/>
      <c r="X17" s="13"/>
      <c r="Y17" s="13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</row>
    <row r="18" spans="1:84" ht="15" thickBot="1" x14ac:dyDescent="0.35">
      <c r="A18" s="5"/>
      <c r="B18" s="1">
        <v>42826</v>
      </c>
      <c r="C18" s="28"/>
      <c r="D18" s="28"/>
      <c r="E18" s="29"/>
      <c r="F18" s="24">
        <f>IF(Einspeisung!C29=0,"",Einspeisung!C29)</f>
        <v>11.353</v>
      </c>
      <c r="G18" s="16">
        <f>Einspeisung!F30</f>
        <v>11.361701987475374</v>
      </c>
      <c r="H18" s="16">
        <f>Einspeisung!G31</f>
        <v>11.371721029973338</v>
      </c>
      <c r="I18" s="16">
        <f>Einspeisung!H32</f>
        <v>11.375427514266688</v>
      </c>
      <c r="J18" s="16">
        <f>Einspeisung!I33</f>
        <v>11.367818903896405</v>
      </c>
      <c r="K18" s="16">
        <f>Einspeisung!J34</f>
        <v>11.358304016417657</v>
      </c>
      <c r="L18" s="16">
        <f>Einspeisung!K35</f>
        <v>11.342575607843791</v>
      </c>
      <c r="M18" s="23">
        <f>Einspeisung!L36</f>
        <v>11.349326742417128</v>
      </c>
      <c r="N18" s="23">
        <f>Einspeisung!M37</f>
        <v>11.333575612432568</v>
      </c>
      <c r="O18" s="23">
        <f>Einspeisung!N38</f>
        <v>11.324409418569918</v>
      </c>
      <c r="P18" s="23">
        <f>Einspeisung!O39</f>
        <v>11.322119550683302</v>
      </c>
      <c r="Q18" s="23">
        <f>Einspeisung!P40</f>
        <v>11.318657789626826</v>
      </c>
      <c r="R18" s="23">
        <f>Einspeisung!Q41</f>
        <v>11.319490024186919</v>
      </c>
      <c r="S18" s="12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</row>
    <row r="19" spans="1:84" ht="15" thickBot="1" x14ac:dyDescent="0.35">
      <c r="A19" s="5"/>
      <c r="B19" s="2">
        <v>42856</v>
      </c>
      <c r="C19" s="31"/>
      <c r="D19" s="31"/>
      <c r="E19" s="31"/>
      <c r="F19" s="28"/>
      <c r="G19" s="27">
        <f>IF(Einspeisung!C30=0,"",Einspeisung!C30)</f>
        <v>11.375</v>
      </c>
      <c r="H19" s="16">
        <f>Einspeisung!F31</f>
        <v>11.390745504159348</v>
      </c>
      <c r="I19" s="16">
        <f>Einspeisung!G32</f>
        <v>11.392549871665629</v>
      </c>
      <c r="J19" s="16">
        <f>Einspeisung!H33</f>
        <v>11.376907842524199</v>
      </c>
      <c r="K19" s="16">
        <f>Einspeisung!I34</f>
        <v>11.36065987036873</v>
      </c>
      <c r="L19" s="16">
        <f>Einspeisung!J35</f>
        <v>11.339223518367586</v>
      </c>
      <c r="M19" s="23">
        <f>Einspeisung!K36</f>
        <v>11.348527458277989</v>
      </c>
      <c r="N19" s="23">
        <f>Einspeisung!L37</f>
        <v>11.330563275958973</v>
      </c>
      <c r="O19" s="23">
        <f>Einspeisung!M38</f>
        <v>11.320878407452339</v>
      </c>
      <c r="P19" s="23">
        <f>Einspeisung!N39</f>
        <v>11.319022324109618</v>
      </c>
      <c r="Q19" s="23">
        <f>Einspeisung!O40</f>
        <v>11.315691016030122</v>
      </c>
      <c r="R19" s="23">
        <f>Einspeisung!P41</f>
        <v>11.316754603262591</v>
      </c>
      <c r="S19" s="23">
        <f>Einspeisung!Q42</f>
        <v>11.315242162602944</v>
      </c>
      <c r="T19" s="12"/>
      <c r="U19" s="13"/>
      <c r="V19" s="13"/>
      <c r="W19" s="13"/>
      <c r="X19" s="13"/>
      <c r="Y19" s="13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</row>
    <row r="20" spans="1:84" ht="15" thickBot="1" x14ac:dyDescent="0.35">
      <c r="A20" s="5"/>
      <c r="B20" s="1">
        <v>42887</v>
      </c>
      <c r="C20" s="31"/>
      <c r="D20" s="31"/>
      <c r="E20" s="31"/>
      <c r="F20" s="28"/>
      <c r="G20" s="32"/>
      <c r="H20" s="27">
        <f>IF(Einspeisung!C31=0,"",Einspeisung!C31)</f>
        <v>11.422000000000001</v>
      </c>
      <c r="I20" s="16">
        <f>Einspeisung!F32</f>
        <v>11.410071017032434</v>
      </c>
      <c r="J20" s="16">
        <f>Einspeisung!G33</f>
        <v>11.37818693533033</v>
      </c>
      <c r="K20" s="16">
        <f>Einspeisung!H34</f>
        <v>11.354784033516607</v>
      </c>
      <c r="L20" s="16">
        <f>Einspeisung!I35</f>
        <v>11.329688959255954</v>
      </c>
      <c r="M20" s="23">
        <f>Einspeisung!J36</f>
        <v>11.344132166903997</v>
      </c>
      <c r="N20" s="23">
        <f>Einspeisung!K37</f>
        <v>11.325544440197525</v>
      </c>
      <c r="O20" s="23">
        <f>Einspeisung!L38</f>
        <v>11.316119833259652</v>
      </c>
      <c r="P20" s="23">
        <f>Einspeisung!M39</f>
        <v>11.315090280087514</v>
      </c>
      <c r="Q20" s="23">
        <f>Einspeisung!N40</f>
        <v>11.312137315730508</v>
      </c>
      <c r="R20" s="23">
        <f>Einspeisung!O41</f>
        <v>11.313467716048065</v>
      </c>
      <c r="S20" s="23">
        <f>Einspeisung!P42</f>
        <v>11.31200185852623</v>
      </c>
      <c r="T20" s="23">
        <f>Einspeisung!Q43</f>
        <v>11.312192922184794</v>
      </c>
      <c r="U20" s="12"/>
      <c r="V20" s="13"/>
      <c r="W20" s="13"/>
      <c r="X20" s="13"/>
      <c r="Y20" s="13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</row>
    <row r="21" spans="1:84" ht="15" thickBot="1" x14ac:dyDescent="0.35">
      <c r="A21" s="5"/>
      <c r="B21" s="2">
        <v>42917</v>
      </c>
      <c r="C21" s="28"/>
      <c r="D21" s="28"/>
      <c r="E21" s="28"/>
      <c r="F21" s="28"/>
      <c r="G21" s="33"/>
      <c r="H21" s="29"/>
      <c r="I21" s="27">
        <f>IF(Einspeisung!C32=0,"",Einspeisung!C32)</f>
        <v>11.398</v>
      </c>
      <c r="J21" s="16">
        <f>Einspeisung!F33</f>
        <v>11.355841466203136</v>
      </c>
      <c r="K21" s="16">
        <f>Einspeisung!G34</f>
        <v>11.337299872939278</v>
      </c>
      <c r="L21" s="16">
        <f>Einspeisung!H35</f>
        <v>11.31537323618589</v>
      </c>
      <c r="M21" s="23">
        <f>Einspeisung!I36</f>
        <v>11.337024450626661</v>
      </c>
      <c r="N21" s="23">
        <f>Einspeisung!J37</f>
        <v>11.31972509517705</v>
      </c>
      <c r="O21" s="23">
        <f>Einspeisung!K38</f>
        <v>11.311212552484239</v>
      </c>
      <c r="P21" s="23">
        <f>Einspeisung!L39</f>
        <v>11.311168242032354</v>
      </c>
      <c r="Q21" s="23">
        <f>Einspeisung!M40</f>
        <v>11.308717788173407</v>
      </c>
      <c r="R21" s="23">
        <f>Einspeisung!N41</f>
        <v>11.310291925638232</v>
      </c>
      <c r="S21" s="23">
        <f>Einspeisung!O42</f>
        <v>11.308912637051511</v>
      </c>
      <c r="T21" s="23">
        <f>Einspeisung!P43</f>
        <v>11.309195560456871</v>
      </c>
      <c r="U21" s="23">
        <f>Einspeisung!Q44</f>
        <v>11.309090091195388</v>
      </c>
      <c r="V21" s="12"/>
      <c r="W21" s="13"/>
      <c r="X21" s="13"/>
      <c r="Y21" s="13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</row>
    <row r="22" spans="1:84" ht="15" thickBot="1" x14ac:dyDescent="0.35">
      <c r="A22" s="5"/>
      <c r="B22" s="1">
        <v>42948</v>
      </c>
      <c r="C22" s="28"/>
      <c r="D22" s="28"/>
      <c r="E22" s="28"/>
      <c r="F22" s="28"/>
      <c r="G22" s="33"/>
      <c r="H22" s="28"/>
      <c r="I22" s="29"/>
      <c r="J22" s="27">
        <f>IF(Einspeisung!C33=0,"",Einspeisung!C33)</f>
        <v>11.313000000000001</v>
      </c>
      <c r="K22" s="16">
        <f>Einspeisung!F34</f>
        <v>11.316297573277556</v>
      </c>
      <c r="L22" s="16">
        <f>Einspeisung!G35</f>
        <v>11.300418177483291</v>
      </c>
      <c r="M22" s="23">
        <f>Einspeisung!H36</f>
        <v>11.330978789236962</v>
      </c>
      <c r="N22" s="23">
        <f>Einspeisung!I37</f>
        <v>11.314762298585354</v>
      </c>
      <c r="O22" s="23">
        <f>Einspeisung!J38</f>
        <v>11.307046695775515</v>
      </c>
      <c r="P22" s="23">
        <f>Einspeisung!K39</f>
        <v>11.307901836472714</v>
      </c>
      <c r="Q22" s="23">
        <f>Einspeisung!L40</f>
        <v>11.305884382726196</v>
      </c>
      <c r="R22" s="23">
        <f>Einspeisung!M41</f>
        <v>11.30768015131704</v>
      </c>
      <c r="S22" s="23">
        <f>Einspeisung!N42</f>
        <v>11.306369538879743</v>
      </c>
      <c r="T22" s="23">
        <f>Einspeisung!O43</f>
        <v>11.306733610334431</v>
      </c>
      <c r="U22" s="23">
        <f>Einspeisung!P44</f>
        <v>11.306688853327024</v>
      </c>
      <c r="V22" s="23">
        <f>Einspeisung!Q45</f>
        <v>11.307346336176707</v>
      </c>
      <c r="W22" s="12"/>
      <c r="X22" s="13"/>
      <c r="Y22" s="13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</row>
    <row r="23" spans="1:84" ht="15" thickBot="1" x14ac:dyDescent="0.35">
      <c r="A23" s="5"/>
      <c r="B23" s="2">
        <v>42979</v>
      </c>
      <c r="C23" s="28"/>
      <c r="D23" s="28"/>
      <c r="E23" s="28"/>
      <c r="F23" s="28"/>
      <c r="G23" s="33"/>
      <c r="H23" s="28"/>
      <c r="I23" s="28"/>
      <c r="J23" s="29"/>
      <c r="K23" s="27">
        <f>IF(Einspeisung!C34=0,"",Einspeisung!C34)</f>
        <v>11.318</v>
      </c>
      <c r="L23" s="16">
        <f>Einspeisung!F35</f>
        <v>11.297691596110642</v>
      </c>
      <c r="M23" s="23">
        <f>Einspeisung!G36</f>
        <v>11.332922606462372</v>
      </c>
      <c r="N23" s="23">
        <f>Einspeisung!H37</f>
        <v>11.314879567534877</v>
      </c>
      <c r="O23" s="23">
        <f>Einspeisung!I38</f>
        <v>11.306751546924094</v>
      </c>
      <c r="P23" s="23">
        <f>Einspeisung!J39</f>
        <v>11.307705858045848</v>
      </c>
      <c r="Q23" s="23">
        <f>Einspeisung!K40</f>
        <v>11.305655002155326</v>
      </c>
      <c r="R23" s="23">
        <f>Einspeisung!L41</f>
        <v>11.307519555957505</v>
      </c>
      <c r="S23" s="23">
        <f>Einspeisung!M42</f>
        <v>11.306177898795761</v>
      </c>
      <c r="T23" s="23">
        <f>Einspeisung!N43</f>
        <v>11.30655786010662</v>
      </c>
      <c r="U23" s="23">
        <f>Einspeisung!O44</f>
        <v>11.306516542380519</v>
      </c>
      <c r="V23" s="23">
        <f>Einspeisung!P45</f>
        <v>11.307195656557999</v>
      </c>
      <c r="W23" s="23">
        <f>Einspeisung!Q46</f>
        <v>11.307458665265999</v>
      </c>
      <c r="X23" s="12"/>
      <c r="Y23" s="13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</row>
    <row r="24" spans="1:84" ht="15" thickBot="1" x14ac:dyDescent="0.35">
      <c r="A24" s="5"/>
      <c r="B24" s="1">
        <v>43009</v>
      </c>
      <c r="C24" s="28"/>
      <c r="D24" s="28"/>
      <c r="E24" s="28"/>
      <c r="F24" s="28"/>
      <c r="G24" s="33"/>
      <c r="H24" s="28"/>
      <c r="I24" s="28"/>
      <c r="J24" s="28"/>
      <c r="K24" s="29"/>
      <c r="L24" s="27">
        <f>IF(Einspeisung!C35=0,"",Einspeisung!C35)</f>
        <v>11.282999999999999</v>
      </c>
      <c r="M24" s="23">
        <f>Einspeisung!F36</f>
        <v>11.336875550189855</v>
      </c>
      <c r="N24" s="23">
        <f>Einspeisung!G37</f>
        <v>11.314417853699132</v>
      </c>
      <c r="O24" s="23">
        <f>Einspeisung!H38</f>
        <v>11.305556601537454</v>
      </c>
      <c r="P24" s="23">
        <f>Einspeisung!I39</f>
        <v>11.30687769605966</v>
      </c>
      <c r="Q24" s="23">
        <f>Einspeisung!J40</f>
        <v>11.304832830496082</v>
      </c>
      <c r="R24" s="23">
        <f>Einspeisung!K41</f>
        <v>11.30686866698187</v>
      </c>
      <c r="S24" s="23">
        <f>Einspeisung!L42</f>
        <v>11.305476791889962</v>
      </c>
      <c r="T24" s="23">
        <f>Einspeisung!M43</f>
        <v>11.305900550246418</v>
      </c>
      <c r="U24" s="23">
        <f>Einspeisung!N44</f>
        <v>11.305875332104444</v>
      </c>
      <c r="V24" s="23">
        <f>Einspeisung!O45</f>
        <v>11.306607533339445</v>
      </c>
      <c r="W24" s="23">
        <f>Einspeisung!P46</f>
        <v>11.306905211386242</v>
      </c>
      <c r="X24" s="23">
        <f>Einspeisung!Q47</f>
        <v>11.307046438583962</v>
      </c>
      <c r="Y24" s="12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</row>
    <row r="25" spans="1:84" ht="15" thickBot="1" x14ac:dyDescent="0.35">
      <c r="A25" s="5"/>
      <c r="B25" s="2">
        <v>43040</v>
      </c>
      <c r="C25" s="28"/>
      <c r="D25" s="28"/>
      <c r="E25" s="28"/>
      <c r="F25" s="28"/>
      <c r="G25" s="33"/>
      <c r="H25" s="28"/>
      <c r="I25" s="28"/>
      <c r="J25" s="28"/>
      <c r="K25" s="28"/>
      <c r="L25" s="29"/>
      <c r="M25" s="34">
        <f>IF(Einspeisung!C36=0,"",Einspeisung!C36)</f>
        <v>11.368</v>
      </c>
      <c r="N25" s="23">
        <f>Einspeisung!F37</f>
        <v>11.322496147608302</v>
      </c>
      <c r="O25" s="23">
        <f>Einspeisung!G38</f>
        <v>11.309439073200203</v>
      </c>
      <c r="P25" s="23">
        <f>Einspeisung!H39</f>
        <v>11.309865304810968</v>
      </c>
      <c r="Q25" s="23">
        <f>Einspeisung!I40</f>
        <v>11.307046597608521</v>
      </c>
      <c r="R25" s="23">
        <f>Einspeisung!J41</f>
        <v>11.309110194927994</v>
      </c>
      <c r="S25" s="23">
        <f>Einspeisung!K42</f>
        <v>11.30748393128642</v>
      </c>
      <c r="T25" s="23">
        <f>Einspeisung!L43</f>
        <v>11.307875922258509</v>
      </c>
      <c r="U25" s="23">
        <f>Einspeisung!M44</f>
        <v>11.307788651695951</v>
      </c>
      <c r="V25" s="23">
        <f>Einspeisung!N45</f>
        <v>11.308528414985611</v>
      </c>
      <c r="W25" s="23">
        <f>Einspeisung!O46</f>
        <v>11.308775923123532</v>
      </c>
      <c r="X25" s="23">
        <f>Einspeisung!P47</f>
        <v>11.308792126725603</v>
      </c>
      <c r="Y25" s="16">
        <f>Einspeisung!Q48</f>
        <v>11.307551256256884</v>
      </c>
      <c r="Z25" s="30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</row>
    <row r="26" spans="1:84" ht="15" thickBot="1" x14ac:dyDescent="0.35">
      <c r="A26" s="5"/>
      <c r="B26" s="1">
        <v>43070</v>
      </c>
      <c r="C26" s="28"/>
      <c r="D26" s="28"/>
      <c r="E26" s="28"/>
      <c r="F26" s="28"/>
      <c r="G26" s="33"/>
      <c r="H26" s="28"/>
      <c r="I26" s="28"/>
      <c r="J26" s="28"/>
      <c r="K26" s="28"/>
      <c r="L26" s="28"/>
      <c r="M26" s="29"/>
      <c r="N26" s="24">
        <f>IF(Einspeisung!C37=0,"",Einspeisung!C37)</f>
        <v>11.286</v>
      </c>
      <c r="O26" s="23">
        <f>Einspeisung!F38</f>
        <v>11.284587344043755</v>
      </c>
      <c r="P26" s="23">
        <f>Einspeisung!G39</f>
        <v>11.293793564370613</v>
      </c>
      <c r="Q26" s="23">
        <f>Einspeisung!H40</f>
        <v>11.29407102224155</v>
      </c>
      <c r="R26" s="23">
        <f>Einspeisung!I41</f>
        <v>11.297679017750168</v>
      </c>
      <c r="S26" s="23">
        <f>Einspeisung!J42</f>
        <v>11.296419533818693</v>
      </c>
      <c r="T26" s="23">
        <f>Einspeisung!K43</f>
        <v>11.297323046216947</v>
      </c>
      <c r="U26" s="23">
        <f>Einspeisung!L44</f>
        <v>11.297595443001805</v>
      </c>
      <c r="V26" s="23">
        <f>Einspeisung!M45</f>
        <v>11.298779017170283</v>
      </c>
      <c r="W26" s="23">
        <f>Einspeisung!N46</f>
        <v>11.299496596362467</v>
      </c>
      <c r="X26" s="23">
        <f>Einspeisung!O47</f>
        <v>11.300282582038074</v>
      </c>
      <c r="Y26" s="16">
        <f>Einspeisung!P48</f>
        <v>11.299893400872145</v>
      </c>
      <c r="Z26" s="45">
        <f>Einspeisung!Q49</f>
        <v>11.300789199209927</v>
      </c>
      <c r="AA26" s="30"/>
      <c r="AB26" s="14"/>
      <c r="AC26" s="14"/>
      <c r="AD26" s="5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</row>
    <row r="27" spans="1:84" ht="15" thickBot="1" x14ac:dyDescent="0.35">
      <c r="A27" s="5"/>
      <c r="B27" s="2">
        <v>43101</v>
      </c>
      <c r="C27" s="28"/>
      <c r="D27" s="28"/>
      <c r="E27" s="28"/>
      <c r="F27" s="28"/>
      <c r="G27" s="33"/>
      <c r="H27" s="28"/>
      <c r="I27" s="28"/>
      <c r="J27" s="28"/>
      <c r="K27" s="28"/>
      <c r="L27" s="28"/>
      <c r="M27" s="28"/>
      <c r="N27" s="28"/>
      <c r="O27" s="27">
        <f>IF(Einspeisung!C38=0,"",Einspeisung!C38)</f>
        <v>11.282999999999999</v>
      </c>
      <c r="P27" s="23">
        <f>Einspeisung!F39</f>
        <v>11.297892942371265</v>
      </c>
      <c r="Q27" s="23">
        <f>Einspeisung!G40</f>
        <v>11.296987226052185</v>
      </c>
      <c r="R27" s="23">
        <f>Einspeisung!H41</f>
        <v>11.301408089882344</v>
      </c>
      <c r="S27" s="23">
        <f>Einspeisung!I42</f>
        <v>11.299496102096262</v>
      </c>
      <c r="T27" s="23">
        <f>Einspeisung!J43</f>
        <v>11.300495139496169</v>
      </c>
      <c r="U27" s="23">
        <f>Einspeisung!K44</f>
        <v>11.300697748085353</v>
      </c>
      <c r="V27" s="23">
        <f>Einspeisung!L45</f>
        <v>11.302062004087091</v>
      </c>
      <c r="W27" s="23">
        <f>Einspeisung!M46</f>
        <v>11.302773306197471</v>
      </c>
      <c r="X27" s="23">
        <f>Einspeisung!N47</f>
        <v>11.303400719083516</v>
      </c>
      <c r="Y27" s="16">
        <f>Einspeisung!O48</f>
        <v>11.302499506236257</v>
      </c>
      <c r="Z27" s="46">
        <f>Einspeisung!P49</f>
        <v>11.303157651533668</v>
      </c>
      <c r="AA27" s="45">
        <f>Einspeisung!Q50</f>
        <v>11.300218285339493</v>
      </c>
      <c r="AB27" s="30"/>
      <c r="AC27" s="14"/>
      <c r="AD27" s="5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</row>
    <row r="28" spans="1:84" ht="15" thickBot="1" x14ac:dyDescent="0.35">
      <c r="A28" s="5"/>
      <c r="B28" s="1">
        <v>43132</v>
      </c>
      <c r="C28" s="28"/>
      <c r="D28" s="28"/>
      <c r="E28" s="28"/>
      <c r="F28" s="28"/>
      <c r="G28" s="33"/>
      <c r="H28" s="28"/>
      <c r="I28" s="28"/>
      <c r="J28" s="28"/>
      <c r="K28" s="28"/>
      <c r="L28" s="28"/>
      <c r="M28" s="28"/>
      <c r="N28" s="28"/>
      <c r="O28" s="29"/>
      <c r="P28" s="24">
        <f>IF(Einspeisung!C39=0,"",Einspeisung!C39)</f>
        <v>11.311</v>
      </c>
      <c r="Q28" s="23">
        <f>Einspeisung!F40</f>
        <v>11.30361658188526</v>
      </c>
      <c r="R28" s="23">
        <f>Einspeisung!G41</f>
        <v>11.308715295381214</v>
      </c>
      <c r="S28" s="23">
        <f>Einspeisung!H42</f>
        <v>11.305375931601089</v>
      </c>
      <c r="T28" s="23">
        <f>Einspeisung!I43</f>
        <v>11.30630555977268</v>
      </c>
      <c r="U28" s="23">
        <f>Einspeisung!J44</f>
        <v>11.306228491387202</v>
      </c>
      <c r="V28" s="23">
        <f>Einspeisung!K45</f>
        <v>11.30771194599996</v>
      </c>
      <c r="W28" s="23">
        <f>Einspeisung!L46</f>
        <v>11.308223059247805</v>
      </c>
      <c r="X28" s="23">
        <f>Einspeisung!M47</f>
        <v>11.308320223359104</v>
      </c>
      <c r="Y28" s="16">
        <f>Einspeisung!N48</f>
        <v>11.306406958993259</v>
      </c>
      <c r="Z28" s="46">
        <f>Einspeisung!O49</f>
        <v>11.306508099220355</v>
      </c>
      <c r="AA28" s="46">
        <f>Einspeisung!P50</f>
        <v>11.302580824207991</v>
      </c>
      <c r="AB28" s="45">
        <f>Einspeisung!Q51</f>
        <v>11.304492178767546</v>
      </c>
      <c r="AC28" s="30"/>
      <c r="AD28" s="5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</row>
    <row r="29" spans="1:84" ht="15" thickBot="1" x14ac:dyDescent="0.35">
      <c r="A29" s="5"/>
      <c r="B29" s="1">
        <v>43160</v>
      </c>
      <c r="C29" s="28"/>
      <c r="D29" s="28"/>
      <c r="E29" s="28"/>
      <c r="F29" s="28"/>
      <c r="G29" s="33"/>
      <c r="H29" s="28"/>
      <c r="I29" s="28"/>
      <c r="J29" s="28"/>
      <c r="K29" s="28"/>
      <c r="L29" s="28"/>
      <c r="M29" s="28"/>
      <c r="N29" s="28"/>
      <c r="O29" s="28"/>
      <c r="P29" s="29"/>
      <c r="Q29" s="24">
        <f>IF(Einspeisung!C40=0,"",Einspeisung!C40)</f>
        <v>11.295</v>
      </c>
      <c r="R29" s="23">
        <f>Einspeisung!F41</f>
        <v>11.306838099535858</v>
      </c>
      <c r="S29" s="23">
        <f>Einspeisung!G42</f>
        <v>11.301547729771601</v>
      </c>
      <c r="T29" s="23">
        <f>Einspeisung!H43</f>
        <v>11.303460325470693</v>
      </c>
      <c r="U29" s="23">
        <f>Einspeisung!I44</f>
        <v>11.303601257793446</v>
      </c>
      <c r="V29" s="23">
        <f>Einspeisung!J45</f>
        <v>11.306042261935508</v>
      </c>
      <c r="W29" s="23">
        <f>Einspeisung!K46</f>
        <v>11.306956904315584</v>
      </c>
      <c r="X29" s="23">
        <f>Einspeisung!L47</f>
        <v>11.307308845664897</v>
      </c>
      <c r="Y29" s="16">
        <f>Einspeisung!M48</f>
        <v>11.305052847207739</v>
      </c>
      <c r="Z29" s="46">
        <f>Einspeisung!N49</f>
        <v>11.305462242646422</v>
      </c>
      <c r="AA29" s="46">
        <f>Einspeisung!O50</f>
        <v>11.301025777603858</v>
      </c>
      <c r="AB29" s="46">
        <f>Einspeisung!P51</f>
        <v>11.303443315612641</v>
      </c>
      <c r="AC29" s="45">
        <f>Einspeisung!Q52</f>
        <v>11.302575331378502</v>
      </c>
      <c r="AD29" s="5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</row>
    <row r="30" spans="1:84" ht="15" thickBot="1" x14ac:dyDescent="0.35">
      <c r="A30" s="5"/>
      <c r="B30" s="2">
        <v>43191</v>
      </c>
      <c r="C30" s="28"/>
      <c r="D30" s="28"/>
      <c r="E30" s="28"/>
      <c r="F30" s="28"/>
      <c r="G30" s="33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4">
        <f>IF(Einspeisung!C41=0,"",Einspeisung!C41)</f>
        <v>11.335000000000001</v>
      </c>
      <c r="S30" s="23">
        <f>Einspeisung!F42</f>
        <v>11.310712013135122</v>
      </c>
      <c r="T30" s="23">
        <f>Einspeisung!G43</f>
        <v>11.312601690249235</v>
      </c>
      <c r="U30" s="23">
        <f>Einspeisung!H44</f>
        <v>11.311284343388115</v>
      </c>
      <c r="V30" s="23">
        <f>Einspeisung!I45</f>
        <v>11.314548281884669</v>
      </c>
      <c r="W30" s="23">
        <f>Einspeisung!J46</f>
        <v>11.314623980654575</v>
      </c>
      <c r="X30" s="23">
        <f>Einspeisung!K47</f>
        <v>11.313192148617803</v>
      </c>
      <c r="Y30" s="16">
        <f>Einspeisung!L48</f>
        <v>11.308450877601507</v>
      </c>
      <c r="Z30" s="46">
        <f>Einspeisung!M49</f>
        <v>11.308069796184963</v>
      </c>
      <c r="AA30" s="46">
        <f>Einspeisung!N50</f>
        <v>11.302158793830895</v>
      </c>
      <c r="AB30" s="46">
        <f>Einspeisung!O51</f>
        <v>11.304796209456327</v>
      </c>
      <c r="AC30" s="46">
        <f>Einspeisung!P52</f>
        <v>11.303646716159779</v>
      </c>
      <c r="AD30" s="45">
        <f>Einspeisung!Q53</f>
        <v>11.309554706903889</v>
      </c>
      <c r="AE30" s="30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</row>
    <row r="31" spans="1:84" ht="15" thickBot="1" x14ac:dyDescent="0.35">
      <c r="A31" s="5"/>
      <c r="B31" s="1">
        <v>43221</v>
      </c>
      <c r="C31" s="28"/>
      <c r="D31" s="28"/>
      <c r="E31" s="28"/>
      <c r="F31" s="28"/>
      <c r="G31" s="33"/>
      <c r="H31" s="28"/>
      <c r="I31" s="28"/>
      <c r="J31" s="28"/>
      <c r="K31" s="28"/>
      <c r="L31" s="28"/>
      <c r="M31" s="28"/>
      <c r="N31" s="28"/>
      <c r="O31" s="28"/>
      <c r="P31" s="28"/>
      <c r="Q31" s="31"/>
      <c r="R31" s="31"/>
      <c r="S31" s="24">
        <f>IF(Einspeisung!C42=0,"",Einspeisung!C42)</f>
        <v>11.276</v>
      </c>
      <c r="T31" s="23">
        <f>Einspeisung!F43</f>
        <v>11.293962668959038</v>
      </c>
      <c r="U31" s="23">
        <f>Einspeisung!G44</f>
        <v>11.297025421109341</v>
      </c>
      <c r="V31" s="23">
        <f>Einspeisung!H45</f>
        <v>11.304754542662232</v>
      </c>
      <c r="W31" s="23">
        <f>Einspeisung!I46</f>
        <v>11.307105036501763</v>
      </c>
      <c r="X31" s="23">
        <f>Einspeisung!J47</f>
        <v>11.307708789127247</v>
      </c>
      <c r="Y31" s="16">
        <f>Einspeisung!K48</f>
        <v>11.304053783441951</v>
      </c>
      <c r="Z31" s="46">
        <f>Einspeisung!L49</f>
        <v>11.304918185997312</v>
      </c>
      <c r="AA31" s="46">
        <f>Einspeisung!M50</f>
        <v>11.299340274239475</v>
      </c>
      <c r="AB31" s="46">
        <f>Einspeisung!N51</f>
        <v>11.302614907079958</v>
      </c>
      <c r="AC31" s="46">
        <f>Einspeisung!O52</f>
        <v>11.301664889022906</v>
      </c>
      <c r="AD31" s="46">
        <f>Einspeisung!P53</f>
        <v>11.308076301825299</v>
      </c>
      <c r="AE31" s="45">
        <f>Einspeisung!Q54</f>
        <v>11.316346557678834</v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</row>
    <row r="32" spans="1:84" ht="15" thickBot="1" x14ac:dyDescent="0.35">
      <c r="A32" s="5"/>
      <c r="B32" s="2">
        <v>43252</v>
      </c>
      <c r="C32" s="28"/>
      <c r="D32" s="28"/>
      <c r="E32" s="28"/>
      <c r="F32" s="28"/>
      <c r="G32" s="33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1"/>
      <c r="T32" s="24">
        <f>IF(Einspeisung!C43=0,"",Einspeisung!C43)</f>
        <v>11.319000000000001</v>
      </c>
      <c r="U32" s="23">
        <f>Einspeisung!F44</f>
        <v>11.312293968673851</v>
      </c>
      <c r="V32" s="23">
        <f>Einspeisung!G45</f>
        <v>11.319244210422022</v>
      </c>
      <c r="W32" s="23">
        <f>Einspeisung!H46</f>
        <v>11.317931601329828</v>
      </c>
      <c r="X32" s="23">
        <f>Einspeisung!I47</f>
        <v>11.314478378395297</v>
      </c>
      <c r="Y32" s="16">
        <f>Einspeisung!J48</f>
        <v>11.307730922101399</v>
      </c>
      <c r="Z32" s="46">
        <f>Einspeisung!K49</f>
        <v>11.307497347612612</v>
      </c>
      <c r="AA32" s="46">
        <f>Einspeisung!L50</f>
        <v>11.30083140222594</v>
      </c>
      <c r="AB32" s="46">
        <f>Einspeisung!M51</f>
        <v>11.304031388049227</v>
      </c>
      <c r="AC32" s="46">
        <f>Einspeisung!N52</f>
        <v>11.302852514239087</v>
      </c>
      <c r="AD32" s="46">
        <f>Einspeisung!O53</f>
        <v>11.309435574203999</v>
      </c>
      <c r="AE32" s="46">
        <f>Einspeisung!P54</f>
        <v>11.317938637162934</v>
      </c>
      <c r="AF32" s="45">
        <f>Einspeisung!Q55</f>
        <v>11.317696706115115</v>
      </c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</row>
    <row r="33" spans="1:84" ht="15" thickBot="1" x14ac:dyDescent="0.35">
      <c r="A33" s="5"/>
      <c r="B33" s="1">
        <v>43282</v>
      </c>
      <c r="C33" s="28"/>
      <c r="D33" s="28"/>
      <c r="E33" s="28"/>
      <c r="F33" s="28"/>
      <c r="G33" s="33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31"/>
      <c r="U33" s="24">
        <f>IF(Einspeisung!C44=0,"",Einspeisung!C44)</f>
        <v>11.305</v>
      </c>
      <c r="V33" s="23">
        <f>Einspeisung!F45</f>
        <v>11.319382488422805</v>
      </c>
      <c r="W33" s="23">
        <f>Einspeisung!G46</f>
        <v>11.317576011553756</v>
      </c>
      <c r="X33" s="23">
        <f>Einspeisung!H47</f>
        <v>11.313660550366965</v>
      </c>
      <c r="Y33" s="16">
        <f>Einspeisung!I48</f>
        <v>11.306561208352781</v>
      </c>
      <c r="Z33" s="46">
        <f>Einspeisung!J49</f>
        <v>11.306711014863334</v>
      </c>
      <c r="AA33" s="46">
        <f>Einspeisung!K50</f>
        <v>11.299958653007034</v>
      </c>
      <c r="AB33" s="46">
        <f>Einspeisung!L51</f>
        <v>11.303437153841518</v>
      </c>
      <c r="AC33" s="46">
        <f>Einspeisung!M52</f>
        <v>11.302298028220777</v>
      </c>
      <c r="AD33" s="46">
        <f>Einspeisung!N53</f>
        <v>11.30913567706922</v>
      </c>
      <c r="AE33" s="46">
        <f>Einspeisung!O54</f>
        <v>11.317907714472494</v>
      </c>
      <c r="AF33" s="46">
        <f>Einspeisung!P55</f>
        <v>11.317659791622159</v>
      </c>
      <c r="AG33" s="45">
        <f>Einspeisung!Q56</f>
        <v>11.317968446436856</v>
      </c>
      <c r="AH33" s="14"/>
      <c r="AI33" s="5"/>
      <c r="AJ33" s="14"/>
      <c r="AK33" s="14"/>
      <c r="AL33" s="14"/>
      <c r="AM33" s="5"/>
      <c r="AN33" s="14"/>
      <c r="AO33" s="14"/>
      <c r="AP33" s="14"/>
      <c r="AQ33" s="5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</row>
    <row r="34" spans="1:84" ht="15" thickBot="1" x14ac:dyDescent="0.35">
      <c r="A34" s="5"/>
      <c r="B34" s="2">
        <v>43313</v>
      </c>
      <c r="C34" s="28"/>
      <c r="D34" s="28"/>
      <c r="E34" s="28"/>
      <c r="F34" s="28"/>
      <c r="G34" s="33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31"/>
      <c r="V34" s="24">
        <f>IF(Einspeisung!C45=0,"",Einspeisung!C45)</f>
        <v>11.335000000000001</v>
      </c>
      <c r="W34" s="23">
        <f>Einspeisung!F46</f>
        <v>11.323120983915198</v>
      </c>
      <c r="X34" s="23">
        <f>Einspeisung!G47</f>
        <v>11.315387980947886</v>
      </c>
      <c r="Y34" s="16">
        <f>Einspeisung!H48</f>
        <v>11.306725915492258</v>
      </c>
      <c r="Z34" s="46">
        <f>Einspeisung!I49</f>
        <v>11.306825765484394</v>
      </c>
      <c r="AA34" s="46">
        <f>Einspeisung!J50</f>
        <v>11.299725718938859</v>
      </c>
      <c r="AB34" s="46">
        <f>Einspeisung!K51</f>
        <v>11.303377951110237</v>
      </c>
      <c r="AC34" s="46">
        <f>Einspeisung!L52</f>
        <v>11.302209943544089</v>
      </c>
      <c r="AD34" s="46">
        <f>Einspeisung!M53</f>
        <v>11.30925843952936</v>
      </c>
      <c r="AE34" s="46">
        <f>Einspeisung!N54</f>
        <v>11.318262982627553</v>
      </c>
      <c r="AF34" s="46">
        <f>Einspeisung!O55</f>
        <v>11.317998278687975</v>
      </c>
      <c r="AG34" s="46">
        <f>Einspeisung!P56</f>
        <v>11.3183062874339</v>
      </c>
      <c r="AH34" s="45">
        <f>Einspeisung!Q57</f>
        <v>11.317067772454887</v>
      </c>
      <c r="AI34" s="14"/>
      <c r="AJ34" s="14"/>
      <c r="AK34" s="14"/>
      <c r="AL34" s="14"/>
      <c r="AM34" s="14"/>
      <c r="AN34" s="5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</row>
    <row r="35" spans="1:84" ht="15" thickBot="1" x14ac:dyDescent="0.35">
      <c r="A35" s="5"/>
      <c r="B35" s="1">
        <v>43344</v>
      </c>
      <c r="C35" s="28"/>
      <c r="D35" s="28"/>
      <c r="E35" s="28"/>
      <c r="F35" s="28"/>
      <c r="G35" s="33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31"/>
      <c r="W35" s="24">
        <f>IF(Einspeisung!C46=0,"",Einspeisung!C46)</f>
        <v>11.315</v>
      </c>
      <c r="X35" s="23">
        <f>Einspeisung!F47</f>
        <v>11.310974892296528</v>
      </c>
      <c r="Y35" s="16">
        <f>Einspeisung!G48</f>
        <v>11.303683279243918</v>
      </c>
      <c r="Z35" s="46">
        <f>Einspeisung!H49</f>
        <v>11.304971112321235</v>
      </c>
      <c r="AA35" s="46">
        <f>Einspeisung!I50</f>
        <v>11.298158061789712</v>
      </c>
      <c r="AB35" s="46">
        <f>Einspeisung!J51</f>
        <v>11.302234917567837</v>
      </c>
      <c r="AC35" s="46">
        <f>Einspeisung!K52</f>
        <v>11.301195046240469</v>
      </c>
      <c r="AD35" s="46">
        <f>Einspeisung!L53</f>
        <v>11.308534981464806</v>
      </c>
      <c r="AE35" s="46">
        <f>Einspeisung!M54</f>
        <v>11.317827714129416</v>
      </c>
      <c r="AF35" s="46">
        <f>Einspeisung!N55</f>
        <v>11.317569080363349</v>
      </c>
      <c r="AG35" s="46">
        <f>Einspeisung!O56</f>
        <v>11.317895945727658</v>
      </c>
      <c r="AH35" s="46">
        <f>Einspeisung!P57</f>
        <v>11.316638099216414</v>
      </c>
      <c r="AI35" s="45">
        <f>Einspeisung!Q58</f>
        <v>11.315727806552308</v>
      </c>
      <c r="AJ35" s="14"/>
      <c r="AK35" s="14"/>
      <c r="AL35" s="14"/>
      <c r="AM35" s="14"/>
      <c r="AN35" s="5"/>
      <c r="AO35" s="14"/>
      <c r="AP35" s="14"/>
      <c r="AQ35" s="5"/>
      <c r="AR35" s="14"/>
      <c r="AS35" s="14"/>
      <c r="AT35" s="14"/>
      <c r="AU35" s="5"/>
      <c r="AV35" s="14"/>
      <c r="AW35" s="14"/>
      <c r="AX35" s="14"/>
      <c r="AY35" s="5"/>
      <c r="AZ35" s="14"/>
      <c r="BA35" s="14"/>
      <c r="BB35" s="14"/>
      <c r="BC35" s="14"/>
      <c r="BD35" s="14"/>
      <c r="BE35" s="14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</row>
    <row r="36" spans="1:84" ht="15" thickBot="1" x14ac:dyDescent="0.35">
      <c r="A36" s="5"/>
      <c r="B36" s="2">
        <v>43374</v>
      </c>
      <c r="C36" s="28"/>
      <c r="D36" s="28"/>
      <c r="E36" s="28"/>
      <c r="F36" s="28"/>
      <c r="G36" s="33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1"/>
      <c r="X36" s="24">
        <f>IF(Einspeisung!C47=0,"",Einspeisung!C47)</f>
        <v>11.308999999999999</v>
      </c>
      <c r="Y36" s="16">
        <f>Einspeisung!F48</f>
        <v>11.301569119562322</v>
      </c>
      <c r="Z36" s="46">
        <f>Einspeisung!G49</f>
        <v>11.303902534372092</v>
      </c>
      <c r="AA36" s="46">
        <f>Einspeisung!H50</f>
        <v>11.296987083704526</v>
      </c>
      <c r="AB36" s="46">
        <f>Einspeisung!I51</f>
        <v>11.30152229991362</v>
      </c>
      <c r="AC36" s="46">
        <f>Einspeisung!J52</f>
        <v>11.300540397860127</v>
      </c>
      <c r="AD36" s="46">
        <f>Einspeisung!K53</f>
        <v>11.308257808148522</v>
      </c>
      <c r="AE36" s="46">
        <f>Einspeisung!L54</f>
        <v>11.317939536808451</v>
      </c>
      <c r="AF36" s="46">
        <f>Einspeisung!M55</f>
        <v>11.317667584655767</v>
      </c>
      <c r="AG36" s="46">
        <f>Einspeisung!N56</f>
        <v>11.31800395420823</v>
      </c>
      <c r="AH36" s="46">
        <f>Einspeisung!O57</f>
        <v>11.316697598376544</v>
      </c>
      <c r="AI36" s="46">
        <f>Einspeisung!P58</f>
        <v>11.315753188475377</v>
      </c>
      <c r="AJ36" s="45">
        <f>Einspeisung!Q59</f>
        <v>11.315051501491427</v>
      </c>
      <c r="AK36" s="14"/>
      <c r="AL36" s="14"/>
      <c r="AM36" s="14"/>
      <c r="AN36" s="5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</row>
    <row r="37" spans="1:84" ht="15" thickBot="1" x14ac:dyDescent="0.35">
      <c r="A37" s="5"/>
      <c r="B37" s="1">
        <v>43405</v>
      </c>
      <c r="C37" s="28"/>
      <c r="D37" s="28"/>
      <c r="E37" s="28"/>
      <c r="F37" s="28"/>
      <c r="G37" s="33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31"/>
      <c r="Y37" s="27">
        <f>IF(Einspeisung!C48=0,"",Einspeisung!C48)</f>
        <v>11.297000000000001</v>
      </c>
      <c r="Z37" s="46">
        <f>Einspeisung!F49</f>
        <v>11.302488464193127</v>
      </c>
      <c r="AA37" s="46">
        <f>Einspeisung!G50</f>
        <v>11.29500371442229</v>
      </c>
      <c r="AB37" s="46">
        <f>Einspeisung!H51</f>
        <v>11.300562250288706</v>
      </c>
      <c r="AC37" s="46">
        <f>Einspeisung!I52</f>
        <v>11.299635287167064</v>
      </c>
      <c r="AD37" s="46">
        <f>Einspeisung!J53</f>
        <v>11.308186745353165</v>
      </c>
      <c r="AE37" s="46">
        <f>Einspeisung!K54</f>
        <v>11.318723216194426</v>
      </c>
      <c r="AF37" s="46">
        <f>Einspeisung!L55</f>
        <v>11.318402348725117</v>
      </c>
      <c r="AG37" s="46">
        <f>Einspeisung!M56</f>
        <v>11.318744701492506</v>
      </c>
      <c r="AH37" s="46">
        <f>Einspeisung!N57</f>
        <v>11.317313005915652</v>
      </c>
      <c r="AI37" s="46">
        <f>Einspeisung!O58</f>
        <v>11.316269929384097</v>
      </c>
      <c r="AJ37" s="46">
        <f>Einspeisung!P59</f>
        <v>11.315482184484667</v>
      </c>
      <c r="AK37" s="45">
        <f>Einspeisung!Q60</f>
        <v>11.317401349932034</v>
      </c>
      <c r="AL37" s="14"/>
      <c r="AM37" s="14"/>
      <c r="AN37" s="5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84" ht="15" thickBot="1" x14ac:dyDescent="0.35">
      <c r="A38" s="5"/>
      <c r="B38" s="2">
        <v>43435</v>
      </c>
      <c r="C38" s="28"/>
      <c r="D38" s="28"/>
      <c r="E38" s="28"/>
      <c r="F38" s="28"/>
      <c r="G38" s="33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1"/>
      <c r="T38" s="28"/>
      <c r="U38" s="28"/>
      <c r="V38" s="28"/>
      <c r="W38" s="28"/>
      <c r="X38" s="28"/>
      <c r="Y38" s="28"/>
      <c r="Z38" s="35">
        <f>IF(Einspeisung!C49=0,"",Einspeisung!C49)</f>
        <v>11.307</v>
      </c>
      <c r="AA38" s="46">
        <f>Einspeisung!F50</f>
        <v>11.294270926932796</v>
      </c>
      <c r="AB38" s="46">
        <f>Einspeisung!G51</f>
        <v>11.301502346509446</v>
      </c>
      <c r="AC38" s="46">
        <f>Einspeisung!H52</f>
        <v>11.300190436176878</v>
      </c>
      <c r="AD38" s="46">
        <f>Einspeisung!I53</f>
        <v>11.31024998257053</v>
      </c>
      <c r="AE38" s="46">
        <f>Einspeisung!J54</f>
        <v>11.32233529408729</v>
      </c>
      <c r="AF38" s="46">
        <f>Einspeisung!K55</f>
        <v>11.32182485533928</v>
      </c>
      <c r="AG38" s="46">
        <f>Einspeisung!L56</f>
        <v>11.322103454161601</v>
      </c>
      <c r="AH38" s="46">
        <f>Einspeisung!M57</f>
        <v>11.320348860825566</v>
      </c>
      <c r="AI38" s="46">
        <f>Einspeisung!N58</f>
        <v>11.319008775309845</v>
      </c>
      <c r="AJ38" s="46">
        <f>Einspeisung!O59</f>
        <v>11.317901419822293</v>
      </c>
      <c r="AK38" s="46">
        <f>Einspeisung!P60</f>
        <v>11.319745617189753</v>
      </c>
      <c r="AL38" s="45">
        <f>Einspeisung!Q61</f>
        <v>11.321734271977625</v>
      </c>
      <c r="AM38" s="14"/>
      <c r="AN38" s="14"/>
      <c r="AO38" s="14"/>
      <c r="AP38" s="14"/>
      <c r="AQ38" s="14"/>
      <c r="AR38" s="14"/>
      <c r="AS38" s="14"/>
      <c r="AT38" s="5"/>
      <c r="AU38" s="14"/>
      <c r="AV38" s="14"/>
      <c r="AW38" s="14"/>
      <c r="AX38" s="14"/>
      <c r="AY38" s="5"/>
      <c r="AZ38" s="14"/>
      <c r="BA38" s="14"/>
      <c r="BB38" s="14"/>
      <c r="BC38" s="14"/>
      <c r="BD38" s="14"/>
      <c r="BE38" s="14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</row>
    <row r="39" spans="1:84" ht="15" thickBot="1" x14ac:dyDescent="0.35">
      <c r="A39" s="5"/>
      <c r="B39" s="2">
        <v>43466</v>
      </c>
      <c r="C39" s="28"/>
      <c r="D39" s="28"/>
      <c r="E39" s="28"/>
      <c r="F39" s="28"/>
      <c r="G39" s="33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31"/>
      <c r="T39" s="28"/>
      <c r="U39" s="28"/>
      <c r="V39" s="28"/>
      <c r="W39" s="28"/>
      <c r="X39" s="28"/>
      <c r="Y39" s="28"/>
      <c r="Z39" s="28"/>
      <c r="AA39" s="35">
        <f>IF(Einspeisung!C50=0,"",Einspeisung!C50)</f>
        <v>11.284000000000001</v>
      </c>
      <c r="AB39" s="46">
        <f>Einspeisung!F51</f>
        <v>11.298902697930034</v>
      </c>
      <c r="AC39" s="46">
        <f>Einspeisung!G52</f>
        <v>11.297843963044109</v>
      </c>
      <c r="AD39" s="46">
        <f>Einspeisung!H53</f>
        <v>11.311190139410893</v>
      </c>
      <c r="AE39" s="46">
        <f>Einspeisung!I54</f>
        <v>11.326223978299021</v>
      </c>
      <c r="AF39" s="46">
        <f>Einspeisung!J55</f>
        <v>11.325405455803844</v>
      </c>
      <c r="AG39" s="46">
        <f>Einspeisung!K56</f>
        <v>11.325598262608514</v>
      </c>
      <c r="AH39" s="46">
        <f>Einspeisung!L57</f>
        <v>11.323315240389675</v>
      </c>
      <c r="AI39" s="46">
        <f>Einspeisung!M58</f>
        <v>11.321519265662397</v>
      </c>
      <c r="AJ39" s="46">
        <f>Einspeisung!N59</f>
        <v>11.319966144228349</v>
      </c>
      <c r="AK39" s="46">
        <f>Einspeisung!O60</f>
        <v>11.321816858928926</v>
      </c>
      <c r="AL39" s="46">
        <f>Einspeisung!P61</f>
        <v>11.323794769773722</v>
      </c>
      <c r="AM39" s="45">
        <f>Einspeisung!Q61</f>
        <v>11.321734271977625</v>
      </c>
      <c r="AN39" s="14"/>
      <c r="AO39" s="14"/>
      <c r="AP39" s="14"/>
      <c r="AQ39" s="14"/>
      <c r="AR39" s="14"/>
      <c r="AS39" s="14"/>
      <c r="AT39" s="14"/>
      <c r="AU39" s="5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</row>
    <row r="40" spans="1:84" ht="15" thickBot="1" x14ac:dyDescent="0.35">
      <c r="A40" s="5"/>
      <c r="B40" s="2">
        <v>43497</v>
      </c>
      <c r="C40" s="28"/>
      <c r="D40" s="28"/>
      <c r="E40" s="28"/>
      <c r="F40" s="28"/>
      <c r="G40" s="33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31"/>
      <c r="T40" s="28"/>
      <c r="U40" s="28"/>
      <c r="V40" s="28"/>
      <c r="W40" s="28"/>
      <c r="X40" s="28"/>
      <c r="Y40" s="28"/>
      <c r="Z40" s="28"/>
      <c r="AA40" s="28"/>
      <c r="AB40" s="35">
        <f>IF(Einspeisung!C51=0,"",Einspeisung!C51)</f>
        <v>11.32</v>
      </c>
      <c r="AC40" s="46">
        <f>Einspeisung!F52</f>
        <v>11.30816279750109</v>
      </c>
      <c r="AD40" s="46">
        <f>Einspeisung!G53</f>
        <v>11.32638619370667</v>
      </c>
      <c r="AE40" s="46">
        <f>Einspeisung!H54</f>
        <v>11.345574884873324</v>
      </c>
      <c r="AF40" s="46">
        <f>Einspeisung!I55</f>
        <v>11.343094222985288</v>
      </c>
      <c r="AG40" s="46">
        <f>Einspeisung!J56</f>
        <v>11.342323798171094</v>
      </c>
      <c r="AH40" s="46">
        <f>Einspeisung!K57</f>
        <v>11.33825812471891</v>
      </c>
      <c r="AI40" s="46">
        <f>Einspeisung!L58</f>
        <v>11.334639287748216</v>
      </c>
      <c r="AJ40" s="46">
        <f>Einspeisung!M59</f>
        <v>11.330997899350505</v>
      </c>
      <c r="AK40" s="46">
        <f>Einspeisung!N60</f>
        <v>11.331353876857476</v>
      </c>
      <c r="AL40" s="46">
        <f>Einspeisung!O61</f>
        <v>11.332137638105385</v>
      </c>
      <c r="AM40" s="46">
        <f>Einspeisung!P62</f>
        <v>11.333868007946595</v>
      </c>
      <c r="AN40" s="45">
        <f>Einspeisung!Q63</f>
        <v>11.33692188124221</v>
      </c>
      <c r="AO40" s="14"/>
      <c r="AP40" s="14"/>
      <c r="AQ40" s="14"/>
      <c r="AR40" s="14"/>
      <c r="AS40" s="14"/>
      <c r="AT40" s="5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</row>
    <row r="41" spans="1:84" ht="15" thickBot="1" x14ac:dyDescent="0.35">
      <c r="A41" s="5"/>
      <c r="B41" s="2">
        <v>43525</v>
      </c>
      <c r="C41" s="28"/>
      <c r="D41" s="28"/>
      <c r="E41" s="28"/>
      <c r="F41" s="28"/>
      <c r="G41" s="33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31"/>
      <c r="T41" s="28"/>
      <c r="U41" s="28"/>
      <c r="V41" s="28"/>
      <c r="W41" s="28"/>
      <c r="X41" s="28"/>
      <c r="Y41" s="28"/>
      <c r="Z41" s="28"/>
      <c r="AA41" s="28"/>
      <c r="AB41" s="28"/>
      <c r="AC41" s="35">
        <f>IF(Einspeisung!C52=0,"",Einspeisung!C52)</f>
        <v>11.295</v>
      </c>
      <c r="AD41" s="46">
        <f>Einspeisung!F53</f>
        <v>11.330551890493366</v>
      </c>
      <c r="AE41" s="46">
        <f>Einspeisung!G54</f>
        <v>11.357817448431032</v>
      </c>
      <c r="AF41" s="46">
        <f>Einspeisung!H55</f>
        <v>11.353075443471996</v>
      </c>
      <c r="AG41" s="46">
        <f>Einspeisung!I56</f>
        <v>11.351179186138198</v>
      </c>
      <c r="AH41" s="46">
        <f>Einspeisung!J57</f>
        <v>11.344959150239415</v>
      </c>
      <c r="AI41" s="46">
        <f>Einspeisung!K58</f>
        <v>11.339441597393625</v>
      </c>
      <c r="AJ41" s="46">
        <f>Einspeisung!L59</f>
        <v>11.334039841172483</v>
      </c>
      <c r="AK41" s="46">
        <f>Einspeisung!M60</f>
        <v>11.333814880494197</v>
      </c>
      <c r="AL41" s="46">
        <f>Einspeisung!N61</f>
        <v>11.334247568475977</v>
      </c>
      <c r="AM41" s="46">
        <f>Einspeisung!O62</f>
        <v>11.335876159550983</v>
      </c>
      <c r="AN41" s="46">
        <f>Einspeisung!P63</f>
        <v>11.339072442538207</v>
      </c>
      <c r="AO41" s="45">
        <f>Einspeisung!Q64</f>
        <v>11.344356175936426</v>
      </c>
      <c r="AP41" s="14"/>
      <c r="AQ41" s="14"/>
      <c r="AR41" s="14"/>
      <c r="AS41" s="14"/>
      <c r="AT41" s="14"/>
      <c r="AU41" s="5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</row>
    <row r="42" spans="1:84" ht="15" thickBot="1" x14ac:dyDescent="0.35">
      <c r="A42" s="5"/>
      <c r="B42" s="2">
        <v>43556</v>
      </c>
      <c r="C42" s="28"/>
      <c r="D42" s="28"/>
      <c r="E42" s="28"/>
      <c r="F42" s="28"/>
      <c r="G42" s="33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31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5">
        <f>IF(Einspeisung!C53=0,"",Einspeisung!C53)</f>
        <v>11.381</v>
      </c>
      <c r="AE42" s="46">
        <f>Einspeisung!F54</f>
        <v>11.405300195984955</v>
      </c>
      <c r="AF42" s="46">
        <f>Einspeisung!G55</f>
        <v>11.389998538155199</v>
      </c>
      <c r="AG42" s="46">
        <f>Einspeisung!H56</f>
        <v>11.382333840930766</v>
      </c>
      <c r="AH42" s="46">
        <f>Einspeisung!I57</f>
        <v>11.369571988986467</v>
      </c>
      <c r="AI42" s="46">
        <f>Einspeisung!J58</f>
        <v>11.358038277873099</v>
      </c>
      <c r="AJ42" s="46">
        <f>Einspeisung!K59</f>
        <v>11.346965676762215</v>
      </c>
      <c r="AK42" s="46">
        <f>Einspeisung!L60</f>
        <v>11.34321278887866</v>
      </c>
      <c r="AL42" s="46">
        <f>Einspeisung!M61</f>
        <v>11.341519898406064</v>
      </c>
      <c r="AM42" s="46">
        <f>Einspeisung!N62</f>
        <v>11.341996066217032</v>
      </c>
      <c r="AN42" s="46">
        <f>Einspeisung!O63</f>
        <v>11.344759388392937</v>
      </c>
      <c r="AO42" s="46">
        <f>Einspeisung!P64</f>
        <v>11.349974206491023</v>
      </c>
      <c r="AP42" s="45">
        <f>Einspeisung!Q65</f>
        <v>11.355879567454117</v>
      </c>
      <c r="AQ42" s="14"/>
      <c r="AR42" s="14"/>
      <c r="AS42" s="14"/>
      <c r="AT42" s="5"/>
      <c r="AU42" s="14"/>
      <c r="AV42" s="14"/>
      <c r="AW42" s="14"/>
      <c r="AX42" s="14"/>
      <c r="AY42" s="5"/>
      <c r="AZ42" s="14"/>
      <c r="BA42" s="14"/>
      <c r="BB42" s="14"/>
      <c r="BC42" s="14"/>
      <c r="BD42" s="14"/>
      <c r="BE42" s="14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</row>
    <row r="43" spans="1:84" ht="15" thickBot="1" x14ac:dyDescent="0.35">
      <c r="A43" s="5"/>
      <c r="B43" s="2">
        <v>43586</v>
      </c>
      <c r="C43" s="28"/>
      <c r="D43" s="28"/>
      <c r="E43" s="28"/>
      <c r="F43" s="28"/>
      <c r="G43" s="33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1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35">
        <f>IF(Einspeisung!C54=0,"",Einspeisung!C54)</f>
        <v>11.433</v>
      </c>
      <c r="AF43" s="46">
        <f>Einspeisung!F55</f>
        <v>11.397303081246895</v>
      </c>
      <c r="AG43" s="46">
        <f>Einspeisung!G56</f>
        <v>11.383189530709533</v>
      </c>
      <c r="AH43" s="46">
        <f>Einspeisung!H57</f>
        <v>11.363494182600522</v>
      </c>
      <c r="AI43" s="46">
        <f>Einspeisung!I58</f>
        <v>11.348435151812039</v>
      </c>
      <c r="AJ43" s="46">
        <f>Einspeisung!J59</f>
        <v>11.336607665677921</v>
      </c>
      <c r="AK43" s="46">
        <f>Einspeisung!K60</f>
        <v>11.335438756917252</v>
      </c>
      <c r="AL43" s="46">
        <f>Einspeisung!L61</f>
        <v>11.335590269014352</v>
      </c>
      <c r="AM43" s="46">
        <f>Einspeisung!M62</f>
        <v>11.337395351471892</v>
      </c>
      <c r="AN43" s="46">
        <f>Einspeisung!N63</f>
        <v>11.341134202943541</v>
      </c>
      <c r="AO43" s="46">
        <f>Einspeisung!O64</f>
        <v>11.347268395908468</v>
      </c>
      <c r="AP43" s="46">
        <f>Einspeisung!P65</f>
        <v>11.353828673796379</v>
      </c>
      <c r="AQ43" s="45">
        <f>Einspeisung!Q66</f>
        <v>11.360429638868572</v>
      </c>
      <c r="AR43" s="14"/>
      <c r="AS43" s="14"/>
      <c r="AT43" s="14"/>
      <c r="AU43" s="5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</row>
    <row r="44" spans="1:84" ht="15" thickBot="1" x14ac:dyDescent="0.35">
      <c r="A44" s="5"/>
      <c r="B44" s="2">
        <v>43617</v>
      </c>
      <c r="C44" s="28"/>
      <c r="D44" s="28"/>
      <c r="E44" s="28"/>
      <c r="F44" s="28"/>
      <c r="G44" s="33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31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35">
        <f>IF(Einspeisung!C55=0,"",Einspeisung!C55)</f>
        <v>11.308999999999999</v>
      </c>
      <c r="AG44" s="46">
        <f>Einspeisung!F56</f>
        <v>11.319072314357335</v>
      </c>
      <c r="AH44" s="46">
        <f>Einspeisung!G57</f>
        <v>11.302702182523722</v>
      </c>
      <c r="AI44" s="46">
        <f>Einspeisung!H58</f>
        <v>11.299428495732508</v>
      </c>
      <c r="AJ44" s="46">
        <f>Einspeisung!I59</f>
        <v>11.3014982210008</v>
      </c>
      <c r="AK44" s="46">
        <f>Einspeisung!J60</f>
        <v>11.31395285756992</v>
      </c>
      <c r="AL44" s="46">
        <f>Einspeisung!K61</f>
        <v>11.320807876224265</v>
      </c>
      <c r="AM44" s="46">
        <f>Einspeisung!L62</f>
        <v>11.32636045509269</v>
      </c>
      <c r="AN44" s="46">
        <f>Einspeisung!M63</f>
        <v>11.332297103278272</v>
      </c>
      <c r="AO44" s="46">
        <f>Einspeisung!N64</f>
        <v>11.340165827172886</v>
      </c>
      <c r="AP44" s="46">
        <f>Einspeisung!O65</f>
        <v>11.347720767103468</v>
      </c>
      <c r="AQ44" s="46">
        <f>Einspeisung!P66</f>
        <v>11.355135601163392</v>
      </c>
      <c r="AR44" s="45">
        <f>Einspeisung!Q67</f>
        <v>11.356611734226069</v>
      </c>
      <c r="AS44" s="14"/>
      <c r="AT44" s="14"/>
      <c r="AU44" s="14"/>
      <c r="AV44" s="5"/>
      <c r="AW44" s="14"/>
      <c r="AX44" s="14"/>
      <c r="AY44" s="5"/>
      <c r="AZ44" s="14"/>
      <c r="BA44" s="14"/>
      <c r="BB44" s="14"/>
      <c r="BC44" s="14"/>
      <c r="BD44" s="14"/>
      <c r="BE44" s="14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ht="15" thickBot="1" x14ac:dyDescent="0.35">
      <c r="A45" s="5"/>
      <c r="B45" s="2">
        <v>43647</v>
      </c>
      <c r="C45" s="28"/>
      <c r="D45" s="28"/>
      <c r="E45" s="28"/>
      <c r="F45" s="28"/>
      <c r="G45" s="33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1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35">
        <f>IF(Einspeisung!C56=0,"",Einspeisung!C56)</f>
        <v>11.33</v>
      </c>
      <c r="AH45" s="46">
        <f>Einspeisung!F57</f>
        <v>11.29925748328313</v>
      </c>
      <c r="AI45" s="46">
        <f>Einspeisung!G58</f>
        <v>11.296500127805785</v>
      </c>
      <c r="AJ45" s="46">
        <f>Einspeisung!H59</f>
        <v>11.300202905395329</v>
      </c>
      <c r="AK45" s="46">
        <f>Einspeisung!I60</f>
        <v>11.314436898772714</v>
      </c>
      <c r="AL45" s="46">
        <f>Einspeisung!J61</f>
        <v>11.321579604198957</v>
      </c>
      <c r="AM45" s="46">
        <f>Einspeisung!K62</f>
        <v>11.327210138980865</v>
      </c>
      <c r="AN45" s="46">
        <f>Einspeisung!L63</f>
        <v>11.333239727310845</v>
      </c>
      <c r="AO45" s="46">
        <f>Einspeisung!M64</f>
        <v>11.341245773488708</v>
      </c>
      <c r="AP45" s="46">
        <f>Einspeisung!N65</f>
        <v>11.348967241971746</v>
      </c>
      <c r="AQ45" s="46">
        <f>Einspeisung!O66</f>
        <v>11.356537507588801</v>
      </c>
      <c r="AR45" s="46">
        <f>Einspeisung!P67</f>
        <v>11.358005988943082</v>
      </c>
      <c r="AS45" s="45">
        <f>Einspeisung!Q68</f>
        <v>11.359250094772527</v>
      </c>
      <c r="AT45" s="14"/>
      <c r="AU45" s="14"/>
      <c r="AV45" s="5"/>
      <c r="AW45" s="14"/>
      <c r="AX45" s="14"/>
      <c r="AY45" s="14"/>
      <c r="AZ45" s="14"/>
      <c r="BA45" s="14"/>
      <c r="BB45" s="14"/>
      <c r="BC45" s="14"/>
      <c r="BD45" s="14"/>
      <c r="BE45" s="14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</row>
    <row r="46" spans="1:84" ht="15" thickBot="1" x14ac:dyDescent="0.35">
      <c r="A46" s="5"/>
      <c r="B46" s="2">
        <v>43678</v>
      </c>
      <c r="C46" s="28"/>
      <c r="D46" s="28"/>
      <c r="E46" s="28"/>
      <c r="F46" s="28"/>
      <c r="G46" s="33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31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5">
        <f>IF(Einspeisung!C57=0,"",Einspeisung!C57)</f>
        <v>11.268000000000001</v>
      </c>
      <c r="AI46" s="46">
        <f>Einspeisung!F58</f>
        <v>11.283342905483767</v>
      </c>
      <c r="AJ46" s="46">
        <f>Einspeisung!G59</f>
        <v>11.294563037993507</v>
      </c>
      <c r="AK46" s="46">
        <f>Einspeisung!H60</f>
        <v>11.312896190472062</v>
      </c>
      <c r="AL46" s="46">
        <f>Einspeisung!I61</f>
        <v>11.321039833097499</v>
      </c>
      <c r="AM46" s="46">
        <f>Einspeisung!J62</f>
        <v>11.327078335239479</v>
      </c>
      <c r="AN46" s="46">
        <f>Einspeisung!K63</f>
        <v>11.333365229814472</v>
      </c>
      <c r="AO46" s="46">
        <f>Einspeisung!L64</f>
        <v>11.341616805433983</v>
      </c>
      <c r="AP46" s="46">
        <f>Einspeisung!M65</f>
        <v>11.349547239422748</v>
      </c>
      <c r="AQ46" s="46">
        <f>Einspeisung!N66</f>
        <v>11.357302190551659</v>
      </c>
      <c r="AR46" s="46">
        <f>Einspeisung!O67</f>
        <v>11.358782886113392</v>
      </c>
      <c r="AS46" s="46">
        <f>Einspeisung!P68</f>
        <v>11.360038963944191</v>
      </c>
      <c r="AT46" s="45">
        <f>Einspeisung!Q69</f>
        <v>11.359393885784721</v>
      </c>
      <c r="AU46" s="14"/>
      <c r="AV46" s="5"/>
      <c r="AW46" s="14"/>
      <c r="AX46" s="14"/>
      <c r="AY46" s="14"/>
      <c r="AZ46" s="14"/>
      <c r="BA46" s="14"/>
      <c r="BB46" s="14"/>
      <c r="BC46" s="14"/>
      <c r="BD46" s="14"/>
      <c r="BE46" s="14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</row>
    <row r="47" spans="1:84" ht="15" thickBot="1" x14ac:dyDescent="0.35">
      <c r="A47" s="5"/>
      <c r="B47" s="2">
        <v>43709</v>
      </c>
      <c r="C47" s="28"/>
      <c r="D47" s="28"/>
      <c r="E47" s="28"/>
      <c r="F47" s="28"/>
      <c r="G47" s="33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31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5">
        <f>IF(Einspeisung!C58=0,"",Einspeisung!C58)</f>
        <v>11.292999999999999</v>
      </c>
      <c r="AJ47" s="46">
        <f>Einspeisung!F59</f>
        <v>11.30063903745296</v>
      </c>
      <c r="AK47" s="46">
        <f>Einspeisung!G60</f>
        <v>11.31773911553125</v>
      </c>
      <c r="AL47" s="46">
        <f>Einspeisung!H61</f>
        <v>11.324608834749542</v>
      </c>
      <c r="AM47" s="46">
        <f>Einspeisung!I62</f>
        <v>11.329957207638902</v>
      </c>
      <c r="AN47" s="46">
        <f>Einspeisung!J63</f>
        <v>11.335954315260985</v>
      </c>
      <c r="AO47" s="46">
        <f>Einspeisung!K64</f>
        <v>11.344085746290977</v>
      </c>
      <c r="AP47" s="46">
        <f>Einspeisung!L65</f>
        <v>11.352075829751925</v>
      </c>
      <c r="AQ47" s="46">
        <f>Einspeisung!M66</f>
        <v>11.359906872380778</v>
      </c>
      <c r="AR47" s="46">
        <f>Einspeisung!N67</f>
        <v>11.361329221949552</v>
      </c>
      <c r="AS47" s="46">
        <f>Einspeisung!O68</f>
        <v>11.362546864121935</v>
      </c>
      <c r="AT47" s="46">
        <f>Einspeisung!P69</f>
        <v>11.36182087621288</v>
      </c>
      <c r="AU47" s="45">
        <f>Einspeisung!Q70</f>
        <v>11.36131432439211</v>
      </c>
      <c r="AV47" s="5"/>
      <c r="AW47" s="14"/>
      <c r="AX47" s="14"/>
      <c r="AY47" s="5"/>
      <c r="AZ47" s="14"/>
      <c r="BA47" s="14"/>
      <c r="BB47" s="14"/>
      <c r="BC47" s="14"/>
      <c r="BD47" s="14"/>
      <c r="BE47" s="14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84" ht="15" thickBot="1" x14ac:dyDescent="0.35">
      <c r="A48" s="5"/>
      <c r="B48" s="2">
        <v>43739</v>
      </c>
      <c r="C48" s="28"/>
      <c r="D48" s="28"/>
      <c r="E48" s="28"/>
      <c r="F48" s="28"/>
      <c r="G48" s="33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31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35">
        <f>IF(Einspeisung!C59=0,"",Einspeisung!C59)</f>
        <v>11.305</v>
      </c>
      <c r="AK48" s="46">
        <f>Einspeisung!F60</f>
        <v>11.322855792340071</v>
      </c>
      <c r="AL48" s="46">
        <f>Einspeisung!G61</f>
        <v>11.328392541578854</v>
      </c>
      <c r="AM48" s="46">
        <f>Einspeisung!H62</f>
        <v>11.33305855625988</v>
      </c>
      <c r="AN48" s="46">
        <f>Einspeisung!I63</f>
        <v>11.33883898225475</v>
      </c>
      <c r="AO48" s="46">
        <f>Einspeisung!J64</f>
        <v>11.346960990656045</v>
      </c>
      <c r="AP48" s="46">
        <f>Einspeisung!K65</f>
        <v>11.35513694910027</v>
      </c>
      <c r="AQ48" s="46">
        <f>Einspeisung!L66</f>
        <v>11.363157975496456</v>
      </c>
      <c r="AR48" s="46">
        <f>Einspeisung!M67</f>
        <v>11.364516186039163</v>
      </c>
      <c r="AS48" s="46">
        <f>Einspeisung!N68</f>
        <v>11.365693869155715</v>
      </c>
      <c r="AT48" s="46">
        <f>Einspeisung!O69</f>
        <v>11.364852344228842</v>
      </c>
      <c r="AU48" s="46">
        <f>Einspeisung!P70</f>
        <v>11.364208517810143</v>
      </c>
      <c r="AV48" s="45">
        <f>Einspeisung!Q71</f>
        <v>11.359239950209075</v>
      </c>
      <c r="AW48" s="14"/>
      <c r="AX48" s="14"/>
      <c r="AY48" s="14"/>
      <c r="AZ48" s="5"/>
      <c r="BA48" s="14"/>
      <c r="BB48" s="14"/>
      <c r="BC48" s="5"/>
      <c r="BD48" s="14"/>
      <c r="BE48" s="14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</row>
    <row r="49" spans="1:90" ht="15" thickBot="1" x14ac:dyDescent="0.35">
      <c r="A49" s="5"/>
      <c r="B49" s="2">
        <v>43770</v>
      </c>
      <c r="C49" s="28"/>
      <c r="D49" s="28"/>
      <c r="E49" s="28"/>
      <c r="F49" s="28"/>
      <c r="G49" s="33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1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35">
        <f>IF(Einspeisung!C60=0,"",Einspeisung!C60)</f>
        <v>11.333</v>
      </c>
      <c r="AL49" s="46">
        <f>Einspeisung!F61</f>
        <v>11.334598972220389</v>
      </c>
      <c r="AM49" s="46">
        <f>Einspeisung!G62</f>
        <v>11.337893844330955</v>
      </c>
      <c r="AN49" s="46">
        <f>Einspeisung!H63</f>
        <v>11.343350423806218</v>
      </c>
      <c r="AO49" s="46">
        <f>Einspeisung!I64</f>
        <v>11.351550375649182</v>
      </c>
      <c r="AP49" s="46">
        <f>Einspeisung!J65</f>
        <v>11.36014200925327</v>
      </c>
      <c r="AQ49" s="46">
        <f>Einspeisung!K66</f>
        <v>11.368568757280277</v>
      </c>
      <c r="AR49" s="46">
        <f>Einspeisung!L67</f>
        <v>11.369811331841012</v>
      </c>
      <c r="AS49" s="46">
        <f>Einspeisung!M68</f>
        <v>11.370918864206921</v>
      </c>
      <c r="AT49" s="46">
        <f>Einspeisung!N69</f>
        <v>11.369856646877418</v>
      </c>
      <c r="AU49" s="46">
        <f>Einspeisung!O70</f>
        <v>11.368954701382172</v>
      </c>
      <c r="AV49" s="46">
        <f>Einspeisung!P71</f>
        <v>11.36319637664535</v>
      </c>
      <c r="AW49" s="45">
        <f>Einspeisung!Q72</f>
        <v>11.356925106832954</v>
      </c>
      <c r="AX49" s="14"/>
      <c r="AY49" s="5"/>
      <c r="AZ49" s="14"/>
      <c r="BA49" s="14"/>
      <c r="BB49" s="14"/>
      <c r="BC49" s="14"/>
      <c r="BD49" s="14"/>
      <c r="BE49" s="14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</row>
    <row r="50" spans="1:90" ht="15" thickBot="1" x14ac:dyDescent="0.35">
      <c r="B50" s="2">
        <v>43800</v>
      </c>
      <c r="C50" s="28"/>
      <c r="D50" s="28"/>
      <c r="E50" s="28"/>
      <c r="F50" s="28"/>
      <c r="G50" s="33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31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35">
        <f>IF(Einspeisung!C61=0,"",Einspeisung!C61)</f>
        <v>11.336</v>
      </c>
      <c r="AM50" s="46">
        <f>Einspeisung!F62</f>
        <v>11.340024642075603</v>
      </c>
      <c r="AN50" s="46">
        <f>Einspeisung!G63</f>
        <v>11.346524145806367</v>
      </c>
      <c r="AO50" s="46">
        <f>Einspeisung!H64</f>
        <v>11.355973093496889</v>
      </c>
      <c r="AP50" s="46">
        <f>Einspeisung!I65</f>
        <v>11.365928000197298</v>
      </c>
      <c r="AQ50" s="46">
        <f>Einspeisung!J66</f>
        <v>11.375534224517295</v>
      </c>
      <c r="AR50" s="46">
        <f>Einspeisung!K67</f>
        <v>11.376646575497448</v>
      </c>
      <c r="AS50" s="46">
        <f>Einspeisung!L68</f>
        <v>11.377690935115639</v>
      </c>
      <c r="AT50" s="46">
        <f>Einspeisung!M69</f>
        <v>11.376216944798967</v>
      </c>
      <c r="AU50" s="46">
        <f>Einspeisung!N70</f>
        <v>11.374861245999394</v>
      </c>
      <c r="AV50" s="46">
        <f>Einspeisung!O71</f>
        <v>11.367644526836356</v>
      </c>
      <c r="AW50" s="46">
        <f>Einspeisung!P72</f>
        <v>11.360041244895706</v>
      </c>
      <c r="AX50" s="45">
        <f>Einspeisung!Q73</f>
        <v>11.351196329267205</v>
      </c>
      <c r="AY50" s="14"/>
      <c r="AZ50" s="5"/>
      <c r="BA50" s="14"/>
      <c r="BB50" s="14"/>
      <c r="BC50" s="5"/>
      <c r="BD50" s="14"/>
      <c r="BE50" s="14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</row>
    <row r="51" spans="1:90" ht="15" thickBot="1" x14ac:dyDescent="0.35">
      <c r="A51" s="5"/>
      <c r="B51" s="2">
        <v>43831</v>
      </c>
      <c r="C51" s="28"/>
      <c r="D51" s="28"/>
      <c r="E51" s="28"/>
      <c r="F51" s="28"/>
      <c r="G51" s="33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31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35">
        <f>IF(Einspeisung!C62=0,"",Einspeisung!C62)</f>
        <v>11.343999999999999</v>
      </c>
      <c r="AN51" s="46">
        <f>Einspeisung!F63</f>
        <v>11.352189726587437</v>
      </c>
      <c r="AO51" s="46">
        <f>Einspeisung!G64</f>
        <v>11.363439388042121</v>
      </c>
      <c r="AP51" s="46">
        <f>Einspeisung!H65</f>
        <v>11.375550324167026</v>
      </c>
      <c r="AQ51" s="46">
        <f>Einspeisung!I66</f>
        <v>11.386913300098591</v>
      </c>
      <c r="AR51" s="46">
        <f>Einspeisung!J67</f>
        <v>11.387576543025192</v>
      </c>
      <c r="AS51" s="46">
        <f>Einspeisung!K68</f>
        <v>11.388364123875126</v>
      </c>
      <c r="AT51" s="46">
        <f>Einspeisung!L69</f>
        <v>11.386080245069625</v>
      </c>
      <c r="AU51" s="46">
        <f>Einspeisung!M70</f>
        <v>11.383828481298973</v>
      </c>
      <c r="AV51" s="46">
        <f>Einspeisung!N71</f>
        <v>11.374039762941626</v>
      </c>
      <c r="AW51" s="46">
        <f>Einspeisung!O72</f>
        <v>11.364238877300791</v>
      </c>
      <c r="AX51" s="46">
        <f>Einspeisung!P73</f>
        <v>11.353453485814905</v>
      </c>
      <c r="AY51" s="45">
        <f>Einspeisung!Q74</f>
        <v>11.340986812735471</v>
      </c>
      <c r="AZ51" s="14"/>
      <c r="BA51" s="14"/>
      <c r="BB51" s="14"/>
      <c r="BC51" s="14"/>
      <c r="BD51" s="14"/>
      <c r="BE51" s="14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90" ht="15" thickBot="1" x14ac:dyDescent="0.35">
      <c r="A52" s="5"/>
      <c r="B52" s="2">
        <v>43862</v>
      </c>
      <c r="C52" s="28"/>
      <c r="D52" s="28"/>
      <c r="E52" s="28"/>
      <c r="F52" s="28"/>
      <c r="G52" s="33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1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35">
        <f>IF(Einspeisung!C63=0,"",Einspeisung!C63)</f>
        <v>11.362</v>
      </c>
      <c r="AO52" s="46">
        <f>Einspeisung!F64</f>
        <v>11.375275763406703</v>
      </c>
      <c r="AP52" s="46">
        <f>Einspeisung!G65</f>
        <v>11.390775989864785</v>
      </c>
      <c r="AQ52" s="46">
        <f>Einspeisung!H66</f>
        <v>11.404560410030031</v>
      </c>
      <c r="AR52" s="46">
        <f>Einspeisung!I67</f>
        <v>11.403877319207471</v>
      </c>
      <c r="AS52" s="46">
        <f>Einspeisung!J68</f>
        <v>11.403885260572842</v>
      </c>
      <c r="AT52" s="46">
        <f>Einspeisung!K69</f>
        <v>11.399979572404725</v>
      </c>
      <c r="AU52" s="46">
        <f>Einspeisung!L70</f>
        <v>11.395968999593075</v>
      </c>
      <c r="AV52" s="46">
        <f>Einspeisung!M71</f>
        <v>11.381766938603668</v>
      </c>
      <c r="AW52" s="46">
        <f>Einspeisung!N72</f>
        <v>11.368584595307629</v>
      </c>
      <c r="AX52" s="46">
        <f>Einspeisung!O73</f>
        <v>11.355126649455094</v>
      </c>
      <c r="AY52" s="46">
        <f>Einspeisung!P74</f>
        <v>11.341615754964291</v>
      </c>
      <c r="AZ52" s="45">
        <f>Einspeisung!Q75</f>
        <v>11.338413681825548</v>
      </c>
      <c r="BA52" s="14"/>
      <c r="BB52" s="14"/>
      <c r="BC52" s="14"/>
      <c r="BD52" s="14"/>
      <c r="BE52" s="14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</row>
    <row r="53" spans="1:90" ht="15" thickBot="1" x14ac:dyDescent="0.35">
      <c r="A53" s="5"/>
      <c r="B53" s="2">
        <v>43891</v>
      </c>
      <c r="C53" s="28"/>
      <c r="D53" s="28"/>
      <c r="E53" s="28"/>
      <c r="F53" s="28"/>
      <c r="G53" s="33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31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35">
        <f>IF(Einspeisung!C64=0,"",Einspeisung!C64)</f>
        <v>11.388999999999999</v>
      </c>
      <c r="AP53" s="46">
        <f>Einspeisung!F65</f>
        <v>11.410190181934482</v>
      </c>
      <c r="AQ53" s="46">
        <f>Einspeisung!G66</f>
        <v>11.426809218215487</v>
      </c>
      <c r="AR53" s="46">
        <f>Einspeisung!H67</f>
        <v>11.422892955073397</v>
      </c>
      <c r="AS53" s="46">
        <f>Einspeisung!I68</f>
        <v>11.421165426363327</v>
      </c>
      <c r="AT53" s="46">
        <f>Einspeisung!J69</f>
        <v>11.414439327057897</v>
      </c>
      <c r="AU53" s="46">
        <f>Einspeisung!K70</f>
        <v>11.407563385772663</v>
      </c>
      <c r="AV53" s="46">
        <f>Einspeisung!L71</f>
        <v>11.387172470216672</v>
      </c>
      <c r="AW53" s="46">
        <f>Einspeisung!M72</f>
        <v>11.37002267363483</v>
      </c>
      <c r="AX53" s="46">
        <f>Einspeisung!N73</f>
        <v>11.353935030308069</v>
      </c>
      <c r="AY53" s="46">
        <f>Einspeisung!O74</f>
        <v>11.341266762460355</v>
      </c>
      <c r="AZ53" s="46">
        <f>Einspeisung!P75</f>
        <v>11.337692549493218</v>
      </c>
      <c r="BA53" s="45">
        <f>Einspeisung!Q76</f>
        <v>11.336149266371699</v>
      </c>
      <c r="BB53" s="14"/>
      <c r="BC53" s="14"/>
      <c r="BD53" s="14"/>
      <c r="BE53" s="14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</row>
    <row r="54" spans="1:90" ht="15" thickBot="1" x14ac:dyDescent="0.35">
      <c r="A54" s="5"/>
      <c r="B54" s="2">
        <v>43922</v>
      </c>
      <c r="C54" s="28"/>
      <c r="D54" s="28"/>
      <c r="E54" s="28"/>
      <c r="F54" s="28"/>
      <c r="G54" s="33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31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35">
        <f>IF(Einspeisung!C65=0,"",Einspeisung!C65)</f>
        <v>11.45</v>
      </c>
      <c r="AQ54" s="46">
        <f>Einspeisung!F66</f>
        <v>11.465486698163122</v>
      </c>
      <c r="AR54" s="46">
        <f>Einspeisung!G67</f>
        <v>11.449441259997583</v>
      </c>
      <c r="AS54" s="46">
        <f>Einspeisung!H68</f>
        <v>11.442526807802327</v>
      </c>
      <c r="AT54" s="46">
        <f>Einspeisung!I69</f>
        <v>11.429270158549201</v>
      </c>
      <c r="AU54" s="46">
        <f>Einspeisung!J70</f>
        <v>11.416713536927668</v>
      </c>
      <c r="AV54" s="46">
        <f>Einspeisung!K71</f>
        <v>11.386515163389554</v>
      </c>
      <c r="AW54" s="46">
        <f>Einspeisung!L72</f>
        <v>11.36493958215009</v>
      </c>
      <c r="AX54" s="46">
        <f>Einspeisung!M73</f>
        <v>11.346869653706406</v>
      </c>
      <c r="AY54" s="46">
        <f>Einspeisung!N74</f>
        <v>11.338380587954791</v>
      </c>
      <c r="AZ54" s="46">
        <f>Einspeisung!O75</f>
        <v>11.334756673352894</v>
      </c>
      <c r="BA54" s="46">
        <f>Einspeisung!P76</f>
        <v>11.33338995652699</v>
      </c>
      <c r="BB54" s="45">
        <f>Einspeisung!Q77</f>
        <v>11.332431395893401</v>
      </c>
      <c r="BC54" s="5"/>
      <c r="BD54" s="14"/>
      <c r="BE54" s="14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</row>
    <row r="55" spans="1:90" ht="15" thickBot="1" x14ac:dyDescent="0.35">
      <c r="A55" s="5"/>
      <c r="B55" s="2">
        <v>43952</v>
      </c>
      <c r="C55" s="28"/>
      <c r="D55" s="28"/>
      <c r="E55" s="28"/>
      <c r="F55" s="28"/>
      <c r="G55" s="33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31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35">
        <f>IF(Einspeisung!C66=0,"",Einspeisung!C66)</f>
        <v>11.484</v>
      </c>
      <c r="AR55" s="46">
        <f>Einspeisung!F67</f>
        <v>11.449041713664293</v>
      </c>
      <c r="AS55" s="46">
        <f>Einspeisung!G68</f>
        <v>11.438440609331943</v>
      </c>
      <c r="AT55" s="46">
        <f>Einspeisung!H69</f>
        <v>11.419942979871841</v>
      </c>
      <c r="AU55" s="46">
        <f>Einspeisung!I70</f>
        <v>11.404873715651117</v>
      </c>
      <c r="AV55" s="46">
        <f>Einspeisung!J71</f>
        <v>11.371483411710924</v>
      </c>
      <c r="AW55" s="46">
        <f>Einspeisung!K72</f>
        <v>11.3507957280969</v>
      </c>
      <c r="AX55" s="46">
        <f>Einspeisung!L73</f>
        <v>11.334479860901199</v>
      </c>
      <c r="AY55" s="46">
        <f>Einspeisung!M74</f>
        <v>11.330503689528214</v>
      </c>
      <c r="AZ55" s="46">
        <f>Einspeisung!N75</f>
        <v>11.327580818386814</v>
      </c>
      <c r="BA55" s="46">
        <f>Einspeisung!O76</f>
        <v>11.326986982012214</v>
      </c>
      <c r="BB55" s="46">
        <f>Einspeisung!P77</f>
        <v>11.3265234530438</v>
      </c>
      <c r="BC55" s="45">
        <f>Einspeisung!Q78</f>
        <v>11.32448129811822</v>
      </c>
      <c r="BD55" s="14"/>
      <c r="BE55" s="14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</row>
    <row r="56" spans="1:90" ht="15" thickBot="1" x14ac:dyDescent="0.35">
      <c r="A56" s="5"/>
      <c r="B56" s="2">
        <v>43983</v>
      </c>
      <c r="C56" s="28"/>
      <c r="D56" s="28"/>
      <c r="E56" s="28"/>
      <c r="F56" s="28"/>
      <c r="G56" s="33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31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35">
        <f>IF(Einspeisung!C67=0,"",Einspeisung!C67)</f>
        <v>11.397</v>
      </c>
      <c r="AS56" s="46">
        <f>Einspeisung!F68</f>
        <v>11.400036321760195</v>
      </c>
      <c r="AT56" s="46">
        <f>Einspeisung!G69</f>
        <v>11.381281576638429</v>
      </c>
      <c r="AU56" s="46">
        <f>Einspeisung!H70</f>
        <v>11.371357527160491</v>
      </c>
      <c r="AV56" s="46">
        <f>Einspeisung!I71</f>
        <v>11.343693088043743</v>
      </c>
      <c r="AW56" s="46">
        <f>Einspeisung!J72</f>
        <v>11.329273921447587</v>
      </c>
      <c r="AX56" s="46">
        <f>Einspeisung!K73</f>
        <v>11.317774743522076</v>
      </c>
      <c r="AY56" s="46">
        <f>Einspeisung!L74</f>
        <v>11.319712064575192</v>
      </c>
      <c r="AZ56" s="46">
        <f>Einspeisung!M75</f>
        <v>11.318307552826706</v>
      </c>
      <c r="BA56" s="46">
        <f>Einspeisung!N76</f>
        <v>11.318955576075085</v>
      </c>
      <c r="BB56" s="46">
        <f>Einspeisung!O77</f>
        <v>11.319255205276573</v>
      </c>
      <c r="BC56" s="46">
        <f>Einspeisung!P78</f>
        <v>11.317582264145193</v>
      </c>
      <c r="BD56" s="45">
        <f>Einspeisung!Q79</f>
        <v>11.316640762475593</v>
      </c>
      <c r="BE56" s="14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90" ht="15" thickBot="1" x14ac:dyDescent="0.35">
      <c r="A57" s="5"/>
      <c r="B57" s="2">
        <v>44013</v>
      </c>
      <c r="C57" s="28"/>
      <c r="D57" s="28"/>
      <c r="E57" s="28"/>
      <c r="F57" s="28"/>
      <c r="G57" s="33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31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35">
        <f>IF(Einspeisung!C68=0,"",Einspeisung!C68)</f>
        <v>11.404</v>
      </c>
      <c r="AT57" s="46">
        <f>Einspeisung!F69</f>
        <v>11.370563644172812</v>
      </c>
      <c r="AU57" s="46">
        <f>Einspeisung!G70</f>
        <v>11.36115981856241</v>
      </c>
      <c r="AV57" s="46">
        <f>Einspeisung!H71</f>
        <v>11.333089647393392</v>
      </c>
      <c r="AW57" s="46">
        <f>Einspeisung!I72</f>
        <v>11.321028564711986</v>
      </c>
      <c r="AX57" s="46">
        <f>Einspeisung!J73</f>
        <v>11.311346481138321</v>
      </c>
      <c r="AY57" s="46">
        <f>Einspeisung!K74</f>
        <v>11.306286661784485</v>
      </c>
      <c r="AZ57" s="46">
        <f>Einspeisung!L75</f>
        <v>11.307097927464543</v>
      </c>
      <c r="BA57" s="46">
        <f>Einspeisung!M76</f>
        <v>11.309420859058367</v>
      </c>
      <c r="BB57" s="46">
        <f>Einspeisung!N77</f>
        <v>11.310723003626048</v>
      </c>
      <c r="BC57" s="46">
        <f>Einspeisung!O78</f>
        <v>11.309561860173014</v>
      </c>
      <c r="BD57" s="46">
        <f>Einspeisung!P79</f>
        <v>11.308786528154897</v>
      </c>
      <c r="BE57" s="45">
        <f>Einspeisung!Q80</f>
        <v>11.30840685845387</v>
      </c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</row>
    <row r="58" spans="1:90" ht="15" thickBot="1" x14ac:dyDescent="0.35">
      <c r="A58" s="5"/>
      <c r="B58" s="2">
        <v>44044</v>
      </c>
      <c r="C58" s="28"/>
      <c r="D58" s="28"/>
      <c r="E58" s="28"/>
      <c r="F58" s="28"/>
      <c r="G58" s="33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31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35">
        <f>IF(Einspeisung!C69=0,"",Einspeisung!C69)</f>
        <v>11.334</v>
      </c>
      <c r="AU58" s="46">
        <f>Einspeisung!F70</f>
        <v>11.342391042464218</v>
      </c>
      <c r="AV58" s="46">
        <f>Einspeisung!G71</f>
        <v>11.320342342122657</v>
      </c>
      <c r="AW58" s="46">
        <f>Einspeisung!H72</f>
        <v>11.312494625987821</v>
      </c>
      <c r="AX58" s="46">
        <f>Einspeisung!I73</f>
        <v>11.305205886795441</v>
      </c>
      <c r="AY58" s="46">
        <f>Einspeisung!J74</f>
        <v>11.301017875827856</v>
      </c>
      <c r="AZ58" s="46">
        <f>Einspeisung!K75</f>
        <v>11.302817809699325</v>
      </c>
      <c r="BA58" s="46">
        <f>Einspeisung!L76</f>
        <v>11.305884996337724</v>
      </c>
      <c r="BB58" s="46">
        <f>Einspeisung!M77</f>
        <v>11.307613286201327</v>
      </c>
      <c r="BC58" s="46">
        <f>Einspeisung!N78</f>
        <v>11.306636438182293</v>
      </c>
      <c r="BD58" s="46">
        <f>Einspeisung!O79</f>
        <v>11.305915092196841</v>
      </c>
      <c r="BE58" s="46">
        <f>Einspeisung!P80</f>
        <v>11.305599456722389</v>
      </c>
      <c r="BF58" s="45">
        <f>Einspeisung!Q81</f>
        <v>11.305939443171326</v>
      </c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</row>
    <row r="59" spans="1:90" ht="15" thickBot="1" x14ac:dyDescent="0.35">
      <c r="A59" s="5"/>
      <c r="B59" s="2">
        <v>44075</v>
      </c>
      <c r="C59" s="28"/>
      <c r="D59" s="28"/>
      <c r="E59" s="28"/>
      <c r="F59" s="28"/>
      <c r="G59" s="33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31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35">
        <f>IF(Einspeisung!C70=0,"",Einspeisung!C70)</f>
        <v>11.348000000000001</v>
      </c>
      <c r="AV59" s="46">
        <f>Einspeisung!F71</f>
        <v>11.317655443011938</v>
      </c>
      <c r="AW59" s="46">
        <f>Einspeisung!G72</f>
        <v>11.310261894838963</v>
      </c>
      <c r="AX59" s="46">
        <f>Einspeisung!H73</f>
        <v>11.303348193425913</v>
      </c>
      <c r="AY59" s="46">
        <f>Einspeisung!I74</f>
        <v>11.296222566307515</v>
      </c>
      <c r="AZ59" s="46">
        <f>Einspeisung!J75</f>
        <v>11.29898802608774</v>
      </c>
      <c r="BA59" s="46">
        <f>Einspeisung!K76</f>
        <v>11.302753706659461</v>
      </c>
      <c r="BB59" s="46">
        <f>Einspeisung!L77</f>
        <v>11.304876428282686</v>
      </c>
      <c r="BC59" s="46">
        <f>Einspeisung!M78</f>
        <v>11.304075440085541</v>
      </c>
      <c r="BD59" s="46">
        <f>Einspeisung!N79</f>
        <v>11.303406775620649</v>
      </c>
      <c r="BE59" s="46">
        <f>Einspeisung!O80</f>
        <v>11.303151386954873</v>
      </c>
      <c r="BF59" s="46">
        <f>Einspeisung!P81</f>
        <v>11.303568336099909</v>
      </c>
      <c r="BG59" s="45">
        <f>Einspeisung!Q82</f>
        <v>11.30381249805518</v>
      </c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</row>
    <row r="60" spans="1:90" ht="15" thickBot="1" x14ac:dyDescent="0.35">
      <c r="A60" s="5"/>
      <c r="B60" s="2">
        <v>44105</v>
      </c>
      <c r="C60" s="28"/>
      <c r="D60" s="28"/>
      <c r="E60" s="28"/>
      <c r="F60" s="28"/>
      <c r="G60" s="33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31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35">
        <f>IF(Einspeisung!C71=0,"",Einspeisung!C71)</f>
        <v>11.305</v>
      </c>
      <c r="AW60" s="46">
        <f>Einspeisung!F72</f>
        <v>11.303322680409513</v>
      </c>
      <c r="AX60" s="46">
        <f>Einspeisung!G73</f>
        <v>11.298578140815254</v>
      </c>
      <c r="AY60" s="46">
        <f>Einspeisung!H74</f>
        <v>11.294542389260489</v>
      </c>
      <c r="AZ60" s="46">
        <f>Einspeisung!I75</f>
        <v>11.29773270510516</v>
      </c>
      <c r="BA60" s="46">
        <f>Einspeisung!J76</f>
        <v>11.301814374391165</v>
      </c>
      <c r="BB60" s="46">
        <f>Einspeisung!K77</f>
        <v>11.30410004701522</v>
      </c>
      <c r="BC60" s="46">
        <f>Einspeisung!L78</f>
        <v>11.30333790255208</v>
      </c>
      <c r="BD60" s="46">
        <f>Einspeisung!M79</f>
        <v>11.302674201151017</v>
      </c>
      <c r="BE60" s="46">
        <f>Einspeisung!N80</f>
        <v>11.302433218943468</v>
      </c>
      <c r="BF60" s="46">
        <f>Einspeisung!O81</f>
        <v>11.302880218259693</v>
      </c>
      <c r="BG60" s="46">
        <f>Einspeisung!P82</f>
        <v>11.303152817484472</v>
      </c>
      <c r="BH60" s="45">
        <f>Einspeisung!Q83</f>
        <v>11.31381052616428</v>
      </c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</row>
    <row r="61" spans="1:90" ht="15" thickBot="1" x14ac:dyDescent="0.35">
      <c r="A61" s="5"/>
      <c r="B61" s="2">
        <v>44136</v>
      </c>
      <c r="C61" s="28"/>
      <c r="D61" s="28"/>
      <c r="E61" s="28"/>
      <c r="F61" s="28"/>
      <c r="G61" s="33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31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35">
        <f>IF(Einspeisung!C72=0,"",Einspeisung!C72)</f>
        <v>11.302</v>
      </c>
      <c r="AX61" s="46">
        <f>Einspeisung!F73</f>
        <v>11.296366774649506</v>
      </c>
      <c r="AY61" s="46">
        <f>Einspeisung!G74</f>
        <v>11.290732009077656</v>
      </c>
      <c r="AZ61" s="46">
        <f>Einspeisung!H75</f>
        <v>11.294883654620797</v>
      </c>
      <c r="BA61" s="46">
        <f>Einspeisung!I76</f>
        <v>11.299639441764674</v>
      </c>
      <c r="BB61" s="46">
        <f>Einspeisung!J77</f>
        <v>11.302276558245683</v>
      </c>
      <c r="BC61" s="46">
        <f>Einspeisung!K78</f>
        <v>11.301628103879633</v>
      </c>
      <c r="BD61" s="46">
        <f>Einspeisung!L79</f>
        <v>11.30099017460835</v>
      </c>
      <c r="BE61" s="46">
        <f>Einspeisung!M80</f>
        <v>11.300788969667078</v>
      </c>
      <c r="BF61" s="46">
        <f>Einspeisung!N81</f>
        <v>11.301300486905115</v>
      </c>
      <c r="BG61" s="46">
        <f>Einspeisung!O82</f>
        <v>11.30163712663855</v>
      </c>
      <c r="BH61" s="46">
        <f>Einspeisung!P83</f>
        <v>11.312739228146222</v>
      </c>
      <c r="BI61" s="45">
        <f>Einspeisung!Q84</f>
        <v>11.323863885965293</v>
      </c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</row>
    <row r="62" spans="1:90" ht="15" thickBot="1" x14ac:dyDescent="0.35">
      <c r="A62" s="5"/>
      <c r="B62" s="2">
        <v>44166</v>
      </c>
      <c r="C62" s="28"/>
      <c r="D62" s="28"/>
      <c r="E62" s="28"/>
      <c r="F62" s="28"/>
      <c r="G62" s="33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31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35">
        <f>IF(Einspeisung!C73=0,"",Einspeisung!C73)</f>
        <v>11.292</v>
      </c>
      <c r="AY62" s="46">
        <f>Einspeisung!F74</f>
        <v>11.282761783788768</v>
      </c>
      <c r="AZ62" s="46">
        <f>Einspeisung!G75</f>
        <v>11.293292627782867</v>
      </c>
      <c r="BA62" s="46">
        <f>Einspeisung!H76</f>
        <v>11.298957125008817</v>
      </c>
      <c r="BB62" s="46">
        <f>Einspeisung!I77</f>
        <v>11.301975310900763</v>
      </c>
      <c r="BC62" s="46">
        <f>Einspeisung!J78</f>
        <v>11.301287304633266</v>
      </c>
      <c r="BD62" s="46">
        <f>Einspeisung!K79</f>
        <v>11.300598022323289</v>
      </c>
      <c r="BE62" s="46">
        <f>Einspeisung!L80</f>
        <v>11.300390116838344</v>
      </c>
      <c r="BF62" s="46">
        <f>Einspeisung!M81</f>
        <v>11.300961451545833</v>
      </c>
      <c r="BG62" s="46">
        <f>Einspeisung!N82</f>
        <v>11.301340581363974</v>
      </c>
      <c r="BH62" s="46">
        <f>Einspeisung!O83</f>
        <v>11.313367921595992</v>
      </c>
      <c r="BI62" s="46">
        <f>Einspeisung!P84</f>
        <v>11.325227438344559</v>
      </c>
      <c r="BJ62" s="45">
        <f>Einspeisung!Q85</f>
        <v>11.334314426977235</v>
      </c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</row>
    <row r="63" spans="1:90" ht="15" thickBot="1" x14ac:dyDescent="0.35">
      <c r="A63" s="5"/>
      <c r="B63" s="2">
        <v>44197</v>
      </c>
      <c r="C63" s="28"/>
      <c r="D63" s="28"/>
      <c r="E63" s="28"/>
      <c r="F63" s="28"/>
      <c r="G63" s="33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31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35">
        <f>IF(Einspeisung!C74=0,"",Einspeisung!C74)</f>
        <v>11.275</v>
      </c>
      <c r="AZ63" s="46">
        <f>Einspeisung!F75</f>
        <v>11.290708236981862</v>
      </c>
      <c r="BA63" s="46">
        <f>Einspeisung!G76</f>
        <v>11.298371428554395</v>
      </c>
      <c r="BB63" s="46">
        <f>Einspeisung!H77</f>
        <v>11.301971282715838</v>
      </c>
      <c r="BC63" s="46">
        <f>Einspeisung!I78</f>
        <v>11.301182529720087</v>
      </c>
      <c r="BD63" s="46">
        <f>Einspeisung!J79</f>
        <v>11.300399533125558</v>
      </c>
      <c r="BE63" s="46">
        <f>Einspeisung!K80</f>
        <v>11.300170355138729</v>
      </c>
      <c r="BF63" s="46">
        <f>Einspeisung!L81</f>
        <v>11.300824885936098</v>
      </c>
      <c r="BG63" s="46">
        <f>Einspeisung!M82</f>
        <v>11.301257557225398</v>
      </c>
      <c r="BH63" s="46">
        <f>Einspeisung!N83</f>
        <v>11.314673485909845</v>
      </c>
      <c r="BI63" s="46">
        <f>Einspeisung!O84</f>
        <v>11.32757143306198</v>
      </c>
      <c r="BJ63" s="46">
        <f>Einspeisung!P85</f>
        <v>11.337190226051943</v>
      </c>
      <c r="BK63" s="45">
        <f>Einspeisung!Q86</f>
        <v>11.35146564767668</v>
      </c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</row>
    <row r="64" spans="1:90" ht="15" thickBot="1" x14ac:dyDescent="0.35">
      <c r="A64" s="5"/>
      <c r="B64" s="2">
        <v>44228</v>
      </c>
      <c r="C64" s="28"/>
      <c r="D64" s="28"/>
      <c r="E64" s="28"/>
      <c r="F64" s="28"/>
      <c r="G64" s="33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31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35">
        <f>IF(Einspeisung!C75=0,"",Einspeisung!C75)</f>
        <v>11.311</v>
      </c>
      <c r="BA64" s="46">
        <f>Einspeisung!F76</f>
        <v>11.316981553764531</v>
      </c>
      <c r="BB64" s="46">
        <f>Einspeisung!G77</f>
        <v>11.304629470379812</v>
      </c>
      <c r="BC64" s="46">
        <f>Einspeisung!H78</f>
        <v>11.30333154098923</v>
      </c>
      <c r="BD64" s="46">
        <f>Einspeisung!I79</f>
        <v>11.302276398168193</v>
      </c>
      <c r="BE64" s="46">
        <f>Einspeisung!J80</f>
        <v>11.301916656838774</v>
      </c>
      <c r="BF64" s="46">
        <f>Einspeisung!K81</f>
        <v>11.302627696391967</v>
      </c>
      <c r="BG64" s="46">
        <f>Einspeisung!L82</f>
        <v>11.303052743887635</v>
      </c>
      <c r="BH64" s="46">
        <f>Einspeisung!M83</f>
        <v>11.318616885446525</v>
      </c>
      <c r="BI64" s="46">
        <f>Einspeisung!N84</f>
        <v>11.332895269886329</v>
      </c>
      <c r="BJ64" s="46">
        <f>Einspeisung!O85</f>
        <v>11.343051117508745</v>
      </c>
      <c r="BK64" s="46">
        <f>Einspeisung!P86</f>
        <v>11.358218737764251</v>
      </c>
      <c r="BL64" s="45">
        <f>Einspeisung!Q87</f>
        <v>11.368037651072372</v>
      </c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</row>
    <row r="65" spans="1:90" ht="15" thickBot="1" x14ac:dyDescent="0.35">
      <c r="A65" s="5"/>
      <c r="B65" s="2">
        <v>44256</v>
      </c>
      <c r="C65" s="28"/>
      <c r="D65" s="28"/>
      <c r="E65" s="28"/>
      <c r="F65" s="28"/>
      <c r="G65" s="33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31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35">
        <f>IF(Einspeisung!C76=0,"",Einspeisung!C76)</f>
        <v>11.323</v>
      </c>
      <c r="BB65" s="46">
        <f>Einspeisung!F77</f>
        <v>11.322558513886639</v>
      </c>
      <c r="BC65" s="46">
        <f>Einspeisung!G78</f>
        <v>11.314270268438797</v>
      </c>
      <c r="BD65" s="46">
        <f>Einspeisung!H79</f>
        <v>11.312158913186963</v>
      </c>
      <c r="BE65" s="46">
        <f>Einspeisung!I80</f>
        <v>11.311100320826377</v>
      </c>
      <c r="BF65" s="46">
        <f>Einspeisung!J81</f>
        <v>11.311503348022317</v>
      </c>
      <c r="BG65" s="46">
        <f>Einspeisung!K82</f>
        <v>11.31147012625139</v>
      </c>
      <c r="BH65" s="46">
        <f>Einspeisung!L83</f>
        <v>11.330002665946257</v>
      </c>
      <c r="BI65" s="46">
        <f>Einspeisung!M84</f>
        <v>11.345443795551631</v>
      </c>
      <c r="BJ65" s="46">
        <f>Einspeisung!N85</f>
        <v>11.355473288223129</v>
      </c>
      <c r="BK65" s="46">
        <f>Einspeisung!O86</f>
        <v>11.371224944071596</v>
      </c>
      <c r="BL65" s="46">
        <f>Einspeisung!P87</f>
        <v>11.381095380963343</v>
      </c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</row>
    <row r="66" spans="1:90" ht="15" thickBot="1" x14ac:dyDescent="0.35">
      <c r="A66" s="5"/>
      <c r="B66" s="2">
        <v>44287</v>
      </c>
      <c r="C66" s="28"/>
      <c r="D66" s="28"/>
      <c r="E66" s="28"/>
      <c r="F66" s="28"/>
      <c r="G66" s="3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31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35">
        <f>IF(Einspeisung!C77=0,"",Einspeisung!C77)</f>
        <v>11.321999999999999</v>
      </c>
      <c r="BC66" s="46">
        <f>Einspeisung!F78</f>
        <v>11.310271480114899</v>
      </c>
      <c r="BD66" s="46">
        <f>Einspeisung!G79</f>
        <v>11.312610655519135</v>
      </c>
      <c r="BE66" s="46">
        <f>Einspeisung!H80</f>
        <v>11.31113632783789</v>
      </c>
      <c r="BF66" s="46">
        <f>Einspeisung!I81</f>
        <v>11.311669963007816</v>
      </c>
      <c r="BG66" s="46">
        <f>Einspeisung!J82</f>
        <v>11.311612365771939</v>
      </c>
      <c r="BH66" s="46">
        <f>Einspeisung!K83</f>
        <v>11.33481514773784</v>
      </c>
      <c r="BI66" s="46">
        <f>Einspeisung!L84</f>
        <v>11.352388177248319</v>
      </c>
      <c r="BJ66" s="46">
        <f>Einspeisung!M85</f>
        <v>11.362791959428623</v>
      </c>
      <c r="BK66" s="46">
        <f>Einspeisung!N86</f>
        <v>11.379514248200774</v>
      </c>
      <c r="BL66" s="46">
        <f>Einspeisung!O87</f>
        <v>11.389639280602733</v>
      </c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</row>
    <row r="67" spans="1:90" ht="15" thickBot="1" x14ac:dyDescent="0.35">
      <c r="A67" s="5"/>
      <c r="B67" s="2">
        <v>44317</v>
      </c>
      <c r="C67" s="28"/>
      <c r="D67" s="28"/>
      <c r="E67" s="28"/>
      <c r="F67" s="28"/>
      <c r="G67" s="33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31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35">
        <f>IF(Einspeisung!C78=0,"",Einspeisung!C78)</f>
        <v>11.294</v>
      </c>
      <c r="BD67" s="46">
        <f>Einspeisung!F79</f>
        <v>11.290087136267672</v>
      </c>
      <c r="BE67" s="46">
        <f>Einspeisung!G80</f>
        <v>11.304557573639096</v>
      </c>
      <c r="BF67" s="46">
        <f>Einspeisung!H81</f>
        <v>11.306115091260587</v>
      </c>
      <c r="BG67" s="46">
        <f>Einspeisung!I82</f>
        <v>11.306715634930585</v>
      </c>
      <c r="BH67" s="46">
        <f>Einspeisung!J83</f>
        <v>11.338789331369931</v>
      </c>
      <c r="BI67" s="46">
        <f>Einspeisung!K84</f>
        <v>11.359752633154415</v>
      </c>
      <c r="BJ67" s="46">
        <f>Einspeisung!L85</f>
        <v>11.370572689003764</v>
      </c>
      <c r="BK67" s="46">
        <f>Einspeisung!M86</f>
        <v>11.388470276785068</v>
      </c>
      <c r="BL67" s="46">
        <f>Einspeisung!N87</f>
        <v>11.398824894294854</v>
      </c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</row>
    <row r="68" spans="1:90" ht="15" thickBot="1" x14ac:dyDescent="0.35">
      <c r="A68" s="5"/>
      <c r="B68" s="2">
        <v>44348</v>
      </c>
      <c r="C68" s="28"/>
      <c r="D68" s="28"/>
      <c r="E68" s="28"/>
      <c r="F68" s="28"/>
      <c r="G68" s="33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31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35">
        <f>IF(Einspeisung!C79=0,"",Einspeisung!C79)</f>
        <v>11.28</v>
      </c>
      <c r="BE68" s="46">
        <f>Einspeisung!F80</f>
        <v>11.28701676835222</v>
      </c>
      <c r="BF68" s="46">
        <f>Einspeisung!G81</f>
        <v>11.29606341194021</v>
      </c>
      <c r="BG68" s="46">
        <f>Einspeisung!H82</f>
        <v>11.298845252242018</v>
      </c>
      <c r="BH68" s="46">
        <f>Einspeisung!I83</f>
        <v>11.344870127281625</v>
      </c>
      <c r="BI68" s="46">
        <f>Einspeisung!J84</f>
        <v>11.369078084800551</v>
      </c>
      <c r="BJ68" s="46">
        <f>Einspeisung!K85</f>
        <v>11.379452821117948</v>
      </c>
      <c r="BK68" s="46">
        <f>Einspeisung!L86</f>
        <v>11.397989316194494</v>
      </c>
      <c r="BL68" s="46">
        <f>Einspeisung!M87</f>
        <v>11.408219206045308</v>
      </c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</row>
    <row r="69" spans="1:90" ht="15" thickBot="1" x14ac:dyDescent="0.35">
      <c r="A69" s="5"/>
      <c r="B69" s="2">
        <v>44378</v>
      </c>
      <c r="C69" s="28"/>
      <c r="D69" s="28"/>
      <c r="E69" s="28"/>
      <c r="F69" s="28"/>
      <c r="G69" s="33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31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35">
        <f>IF(Einspeisung!C80=0,"",Einspeisung!C80)</f>
        <v>11.294</v>
      </c>
      <c r="BF69" s="46">
        <f>Einspeisung!F81</f>
        <v>11.306372979391798</v>
      </c>
      <c r="BG69" s="46">
        <f>Einspeisung!G82</f>
        <v>11.301705099596985</v>
      </c>
      <c r="BH69" s="46">
        <f>Einspeisung!H83</f>
        <v>11.362842185940437</v>
      </c>
      <c r="BI69" s="46">
        <f>Einspeisung!I84</f>
        <v>11.385341279719615</v>
      </c>
      <c r="BJ69" s="46">
        <f>Einspeisung!J85</f>
        <v>11.392422795732408</v>
      </c>
      <c r="BK69" s="46">
        <f>Einspeisung!K86</f>
        <v>11.409959109710314</v>
      </c>
      <c r="BL69" s="46">
        <f>Einspeisung!L87</f>
        <v>11.419259755993524</v>
      </c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</row>
    <row r="70" spans="1:90" ht="15" thickBot="1" x14ac:dyDescent="0.35">
      <c r="A70" s="5"/>
      <c r="B70" s="2">
        <v>44409</v>
      </c>
      <c r="C70" s="28"/>
      <c r="D70" s="28"/>
      <c r="E70" s="28"/>
      <c r="F70" s="28"/>
      <c r="G70" s="33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31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5">
        <f>IF(Einspeisung!C81=0,"",Einspeisung!C81)</f>
        <v>11.318</v>
      </c>
      <c r="BG70" s="46">
        <f>Einspeisung!F82</f>
        <v>11.314167750448501</v>
      </c>
      <c r="BH70" s="46">
        <f>Einspeisung!G83</f>
        <v>11.375998221061636</v>
      </c>
      <c r="BI70" s="46">
        <f>Einspeisung!H84</f>
        <v>11.395004802967447</v>
      </c>
      <c r="BJ70" s="46">
        <f>Einspeisung!I85</f>
        <v>11.399455901817344</v>
      </c>
      <c r="BK70" s="46">
        <f>Einspeisung!J86</f>
        <v>11.416033030813347</v>
      </c>
      <c r="BL70" s="46">
        <f>Einspeisung!K87</f>
        <v>11.424684774674184</v>
      </c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</row>
    <row r="71" spans="1:90" ht="15" thickBot="1" x14ac:dyDescent="0.35">
      <c r="A71" s="5"/>
      <c r="B71" s="2">
        <v>44440</v>
      </c>
      <c r="C71" s="28"/>
      <c r="D71" s="28"/>
      <c r="E71" s="28"/>
      <c r="F71" s="28"/>
      <c r="G71" s="33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31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35">
        <f>IF(Einspeisung!C82=0,"",Einspeisung!C82)</f>
        <v>11.311</v>
      </c>
      <c r="BH71" s="46">
        <f>Einspeisung!F83</f>
        <v>11.410195145619067</v>
      </c>
      <c r="BI71" s="46">
        <f>Einspeisung!G84</f>
        <v>11.405260328863458</v>
      </c>
      <c r="BJ71" s="46">
        <f>Einspeisung!H85</f>
        <v>11.406529490975934</v>
      </c>
      <c r="BK71" s="46">
        <f>Einspeisung!I86</f>
        <v>11.422046292697699</v>
      </c>
      <c r="BL71" s="46">
        <f>Einspeisung!J87</f>
        <v>11.430008585595925</v>
      </c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</row>
    <row r="72" spans="1:90" ht="15" thickBot="1" x14ac:dyDescent="0.35">
      <c r="A72" s="5"/>
      <c r="B72" s="2">
        <v>44470</v>
      </c>
      <c r="C72" s="28"/>
      <c r="D72" s="28"/>
      <c r="E72" s="28"/>
      <c r="F72" s="28"/>
      <c r="G72" s="33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31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35">
        <f>IF(Einspeisung!C83=0,"",Einspeisung!C83)</f>
        <v>11.454000000000001</v>
      </c>
      <c r="BI72" s="46">
        <f>Einspeisung!F84</f>
        <v>0</v>
      </c>
      <c r="BJ72" s="46">
        <f>Einspeisung!G85</f>
        <v>11.413334435493466</v>
      </c>
      <c r="BK72" s="46">
        <f>Einspeisung!H86</f>
        <v>11.427804099979635</v>
      </c>
      <c r="BL72" s="46">
        <f>Einspeisung!I87</f>
        <v>11.43508436063294</v>
      </c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</row>
    <row r="73" spans="1:90" ht="15" thickBot="1" x14ac:dyDescent="0.35">
      <c r="A73" s="5"/>
      <c r="B73" s="2">
        <v>44501</v>
      </c>
      <c r="C73" s="28"/>
      <c r="D73" s="28"/>
      <c r="E73" s="28"/>
      <c r="F73" s="28"/>
      <c r="G73" s="33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31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35">
        <f>IF(Einspeisung!C84=0,"",Einspeisung!C84)</f>
        <v>11.420999999999999</v>
      </c>
      <c r="BJ73" s="46">
        <f>Einspeisung!F85</f>
        <v>0</v>
      </c>
      <c r="BK73" s="46">
        <f>Einspeisung!G86</f>
        <v>11.436184895950566</v>
      </c>
      <c r="BL73" s="46">
        <f>Einspeisung!H87</f>
        <v>11.442281456010228</v>
      </c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</row>
    <row r="74" spans="1:90" ht="15" thickBot="1" x14ac:dyDescent="0.35">
      <c r="A74" s="5"/>
      <c r="B74" s="2">
        <v>44531</v>
      </c>
      <c r="C74" s="28"/>
      <c r="D74" s="28"/>
      <c r="E74" s="28"/>
      <c r="F74" s="28"/>
      <c r="G74" s="33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31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35">
        <f>IF(Einspeisung!C85=0,"",Einspeisung!C85)</f>
        <v>11.409000000000001</v>
      </c>
      <c r="BK74" s="46">
        <f>Einspeisung!F86</f>
        <v>0</v>
      </c>
      <c r="BL74" s="46">
        <f>Einspeisung!G87</f>
        <v>11.440509577502059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</row>
    <row r="75" spans="1:90" ht="15" thickBot="1" x14ac:dyDescent="0.35">
      <c r="A75" s="5"/>
      <c r="B75" s="2">
        <v>44562</v>
      </c>
      <c r="C75" s="28"/>
      <c r="D75" s="28"/>
      <c r="E75" s="28"/>
      <c r="F75" s="28"/>
      <c r="G75" s="33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31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35">
        <f>IF(Einspeisung!C86=0,"",Einspeisung!C86)</f>
        <v>11.465</v>
      </c>
      <c r="BL75" s="46">
        <f>Einspeisung!F87</f>
        <v>0</v>
      </c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</row>
    <row r="76" spans="1:90" ht="15" thickBot="1" x14ac:dyDescent="0.35">
      <c r="A76" s="5"/>
      <c r="B76" s="2">
        <v>44593</v>
      </c>
      <c r="C76" s="28"/>
      <c r="D76" s="28"/>
      <c r="E76" s="28"/>
      <c r="F76" s="28"/>
      <c r="G76" s="33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31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35">
        <f>IF(Einspeisung!C87=0,"",Einspeisung!C87)</f>
        <v>11.468</v>
      </c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</row>
    <row r="77" spans="1:90" ht="15" thickBot="1" x14ac:dyDescent="0.35">
      <c r="A77" s="5"/>
      <c r="B77" s="2">
        <v>44621</v>
      </c>
      <c r="C77" s="28"/>
      <c r="D77" s="28"/>
      <c r="E77" s="28"/>
      <c r="F77" s="28"/>
      <c r="G77" s="33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31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35">
        <f>IF(Einspeisung!C88=0,"",Einspeisung!C88)</f>
        <v>11.444000000000001</v>
      </c>
      <c r="BN77" s="28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</row>
    <row r="78" spans="1:90" ht="15" thickBot="1" x14ac:dyDescent="0.35">
      <c r="A78" s="5"/>
      <c r="B78" s="2">
        <v>44652</v>
      </c>
      <c r="C78" s="28"/>
      <c r="D78" s="28"/>
      <c r="E78" s="28"/>
      <c r="F78" s="28"/>
      <c r="G78" s="33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31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35">
        <f>IF(Einspeisung!C89=0,"",Einspeisung!C89)</f>
        <v>11.446999999999999</v>
      </c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</row>
    <row r="79" spans="1:90" ht="15" thickBot="1" x14ac:dyDescent="0.35">
      <c r="A79" s="5"/>
      <c r="B79" s="2">
        <v>44682</v>
      </c>
      <c r="C79" s="28"/>
      <c r="D79" s="28"/>
      <c r="E79" s="28"/>
      <c r="F79" s="28"/>
      <c r="G79" s="33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31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35">
        <f>IF(Einspeisung!C90=0,"",Einspeisung!C90)</f>
        <v>11.529</v>
      </c>
      <c r="BP79" s="28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</row>
    <row r="80" spans="1:90" ht="15" thickBot="1" x14ac:dyDescent="0.35">
      <c r="A80" s="5"/>
      <c r="B80" s="2">
        <v>44713</v>
      </c>
      <c r="C80" s="28"/>
      <c r="D80" s="28"/>
      <c r="E80" s="28"/>
      <c r="F80" s="28"/>
      <c r="G80" s="33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31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35"/>
      <c r="BQ80" s="28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</row>
    <row r="81" spans="1:90" ht="15" thickBot="1" x14ac:dyDescent="0.35">
      <c r="A81" s="5"/>
      <c r="B81" s="2">
        <v>44743</v>
      </c>
      <c r="C81" s="28"/>
      <c r="D81" s="28"/>
      <c r="E81" s="28"/>
      <c r="F81" s="28"/>
      <c r="G81" s="33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31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35"/>
      <c r="BR81" s="28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</row>
    <row r="82" spans="1:90" ht="15" thickBot="1" x14ac:dyDescent="0.35">
      <c r="A82" s="5"/>
      <c r="B82" s="2">
        <v>44774</v>
      </c>
      <c r="C82" s="28"/>
      <c r="D82" s="28"/>
      <c r="E82" s="28"/>
      <c r="F82" s="28"/>
      <c r="G82" s="33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31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3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</row>
    <row r="83" spans="1:90" ht="15" thickBot="1" x14ac:dyDescent="0.35">
      <c r="A83" s="5"/>
      <c r="B83" s="2">
        <v>44805</v>
      </c>
      <c r="C83" s="28"/>
      <c r="D83" s="28"/>
      <c r="E83" s="28"/>
      <c r="F83" s="28"/>
      <c r="G83" s="33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31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</row>
    <row r="84" spans="1:90" ht="15" thickBot="1" x14ac:dyDescent="0.35">
      <c r="A84" s="5"/>
      <c r="B84" s="2">
        <v>44835</v>
      </c>
      <c r="C84" s="28"/>
      <c r="D84" s="28"/>
      <c r="E84" s="28"/>
      <c r="F84" s="28"/>
      <c r="G84" s="33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31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</row>
    <row r="85" spans="1:90" ht="15" thickBot="1" x14ac:dyDescent="0.35">
      <c r="A85" s="5"/>
      <c r="B85" s="2">
        <v>44866</v>
      </c>
      <c r="C85" s="28"/>
      <c r="D85" s="28"/>
      <c r="E85" s="28"/>
      <c r="F85" s="28"/>
      <c r="G85" s="33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31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</row>
    <row r="86" spans="1:90" ht="15" thickBot="1" x14ac:dyDescent="0.35">
      <c r="A86" s="5"/>
      <c r="B86" s="2">
        <v>44896</v>
      </c>
      <c r="C86" s="28"/>
      <c r="D86" s="28"/>
      <c r="E86" s="28"/>
      <c r="F86" s="28"/>
      <c r="G86" s="33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31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</row>
    <row r="87" spans="1:90" ht="15" thickBot="1" x14ac:dyDescent="0.35">
      <c r="A87" s="5"/>
      <c r="B87" s="2">
        <v>44927</v>
      </c>
      <c r="C87" s="28"/>
      <c r="D87" s="28"/>
      <c r="E87" s="28"/>
      <c r="F87" s="28"/>
      <c r="G87" s="33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31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</row>
    <row r="88" spans="1:90" ht="15" thickBot="1" x14ac:dyDescent="0.35">
      <c r="A88" s="5"/>
      <c r="B88" s="2">
        <v>44958</v>
      </c>
      <c r="C88" s="28"/>
      <c r="D88" s="28"/>
      <c r="E88" s="28"/>
      <c r="F88" s="28"/>
      <c r="G88" s="33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31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</row>
    <row r="89" spans="1:90" ht="15" thickBot="1" x14ac:dyDescent="0.35">
      <c r="A89" s="5"/>
      <c r="B89" s="2">
        <v>44986</v>
      </c>
      <c r="C89" s="28"/>
      <c r="D89" s="28"/>
      <c r="E89" s="28"/>
      <c r="F89" s="28"/>
      <c r="G89" s="33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31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</row>
    <row r="90" spans="1:90" ht="15" thickBot="1" x14ac:dyDescent="0.35">
      <c r="A90" s="5"/>
      <c r="B90" s="2">
        <v>45017</v>
      </c>
      <c r="C90" s="28"/>
      <c r="D90" s="28"/>
      <c r="E90" s="28"/>
      <c r="F90" s="28"/>
      <c r="G90" s="33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31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</row>
    <row r="91" spans="1:90" ht="15" thickBot="1" x14ac:dyDescent="0.35">
      <c r="A91" s="5"/>
      <c r="B91" s="2">
        <v>45047</v>
      </c>
      <c r="C91" s="28"/>
      <c r="D91" s="28"/>
      <c r="E91" s="28"/>
      <c r="F91" s="28"/>
      <c r="G91" s="33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31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</row>
    <row r="92" spans="1:90" ht="15" thickBot="1" x14ac:dyDescent="0.35">
      <c r="A92" s="5"/>
      <c r="B92" s="2">
        <v>45078</v>
      </c>
      <c r="C92" s="28"/>
      <c r="D92" s="28"/>
      <c r="E92" s="28"/>
      <c r="F92" s="28"/>
      <c r="G92" s="33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31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</row>
    <row r="93" spans="1:90" ht="15" thickBot="1" x14ac:dyDescent="0.35">
      <c r="A93" s="5"/>
      <c r="B93" s="2">
        <v>45108</v>
      </c>
      <c r="C93" s="28"/>
      <c r="D93" s="28"/>
      <c r="E93" s="28"/>
      <c r="F93" s="28"/>
      <c r="G93" s="33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31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90" ht="15" thickBot="1" x14ac:dyDescent="0.35">
      <c r="A94" s="5"/>
      <c r="B94" s="2">
        <v>45139</v>
      </c>
      <c r="C94" s="28"/>
      <c r="D94" s="28"/>
      <c r="E94" s="28"/>
      <c r="F94" s="28"/>
      <c r="G94" s="33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31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90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90" x14ac:dyDescent="0.3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x14ac:dyDescent="0.3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x14ac:dyDescent="0.3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x14ac:dyDescent="0.3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x14ac:dyDescent="0.3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x14ac:dyDescent="0.3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x14ac:dyDescent="0.3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x14ac:dyDescent="0.3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x14ac:dyDescent="0.3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x14ac:dyDescent="0.3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</row>
    <row r="110" spans="1:82" x14ac:dyDescent="0.3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x14ac:dyDescent="0.3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x14ac:dyDescent="0.3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x14ac:dyDescent="0.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x14ac:dyDescent="0.3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x14ac:dyDescent="0.3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x14ac:dyDescent="0.3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x14ac:dyDescent="0.3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x14ac:dyDescent="0.3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x14ac:dyDescent="0.3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x14ac:dyDescent="0.3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x14ac:dyDescent="0.3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x14ac:dyDescent="0.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x14ac:dyDescent="0.3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x14ac:dyDescent="0.3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x14ac:dyDescent="0.3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x14ac:dyDescent="0.3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x14ac:dyDescent="0.3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x14ac:dyDescent="0.3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x14ac:dyDescent="0.3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x14ac:dyDescent="0.3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x14ac:dyDescent="0.3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x14ac:dyDescent="0.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x14ac:dyDescent="0.3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x14ac:dyDescent="0.3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x14ac:dyDescent="0.3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x14ac:dyDescent="0.3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x14ac:dyDescent="0.3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x14ac:dyDescent="0.3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x14ac:dyDescent="0.3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x14ac:dyDescent="0.3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x14ac:dyDescent="0.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x14ac:dyDescent="0.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x14ac:dyDescent="0.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x14ac:dyDescent="0.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x14ac:dyDescent="0.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x14ac:dyDescent="0.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x14ac:dyDescent="0.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x14ac:dyDescent="0.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x14ac:dyDescent="0.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x14ac:dyDescent="0.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x14ac:dyDescent="0.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x14ac:dyDescent="0.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x14ac:dyDescent="0.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x14ac:dyDescent="0.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x14ac:dyDescent="0.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x14ac:dyDescent="0.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x14ac:dyDescent="0.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x14ac:dyDescent="0.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x14ac:dyDescent="0.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x14ac:dyDescent="0.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</row>
    <row r="163" spans="1:82" x14ac:dyDescent="0.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x14ac:dyDescent="0.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x14ac:dyDescent="0.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</row>
    <row r="166" spans="1:82" x14ac:dyDescent="0.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</row>
    <row r="167" spans="1:82" x14ac:dyDescent="0.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</row>
    <row r="168" spans="1:82" x14ac:dyDescent="0.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</row>
    <row r="169" spans="1:82" x14ac:dyDescent="0.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</row>
    <row r="170" spans="1:82" x14ac:dyDescent="0.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</row>
    <row r="171" spans="1:82" x14ac:dyDescent="0.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</row>
    <row r="172" spans="1:82" x14ac:dyDescent="0.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</row>
    <row r="173" spans="1:82" x14ac:dyDescent="0.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</row>
    <row r="174" spans="1:82" x14ac:dyDescent="0.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</row>
    <row r="175" spans="1:82" x14ac:dyDescent="0.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</row>
    <row r="176" spans="1:82" x14ac:dyDescent="0.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</row>
    <row r="177" spans="1:51" x14ac:dyDescent="0.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</row>
    <row r="178" spans="1:51" x14ac:dyDescent="0.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</row>
    <row r="179" spans="1:51" x14ac:dyDescent="0.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</row>
    <row r="180" spans="1:51" x14ac:dyDescent="0.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</row>
    <row r="181" spans="1:51" x14ac:dyDescent="0.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</row>
    <row r="182" spans="1:51" x14ac:dyDescent="0.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</row>
    <row r="183" spans="1:51" x14ac:dyDescent="0.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</row>
    <row r="184" spans="1:51" x14ac:dyDescent="0.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</row>
    <row r="185" spans="1:51" x14ac:dyDescent="0.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</row>
    <row r="186" spans="1:51" x14ac:dyDescent="0.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</row>
    <row r="187" spans="1:51" x14ac:dyDescent="0.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</row>
    <row r="188" spans="1:51" x14ac:dyDescent="0.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</row>
    <row r="189" spans="1:51" x14ac:dyDescent="0.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</row>
    <row r="190" spans="1:51" x14ac:dyDescent="0.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</row>
    <row r="191" spans="1:51" x14ac:dyDescent="0.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</row>
    <row r="192" spans="1:51" x14ac:dyDescent="0.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</row>
    <row r="193" spans="1:51" x14ac:dyDescent="0.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</row>
    <row r="194" spans="1:51" x14ac:dyDescent="0.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</row>
    <row r="195" spans="1:51" x14ac:dyDescent="0.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</row>
    <row r="196" spans="1:51" x14ac:dyDescent="0.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</row>
    <row r="197" spans="1:51" x14ac:dyDescent="0.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</row>
    <row r="198" spans="1:51" x14ac:dyDescent="0.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</row>
    <row r="199" spans="1:51" x14ac:dyDescent="0.3"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5"/>
  <sheetViews>
    <sheetView tabSelected="1" workbookViewId="0">
      <pane ySplit="1" topLeftCell="A77" activePane="bottomLeft" state="frozen"/>
      <selection pane="bottomLeft" activeCell="S107" sqref="S107"/>
    </sheetView>
  </sheetViews>
  <sheetFormatPr baseColWidth="10" defaultRowHeight="14.4" outlineLevelCol="1" x14ac:dyDescent="0.3"/>
  <cols>
    <col min="1" max="1" width="6.6640625" customWidth="1"/>
    <col min="2" max="2" width="6.33203125" customWidth="1"/>
    <col min="4" max="4" width="20" customWidth="1"/>
    <col min="5" max="5" width="20.5546875" bestFit="1" customWidth="1"/>
    <col min="6" max="16" width="11.44140625" hidden="1" customWidth="1" outlineLevel="1"/>
    <col min="17" max="17" width="6.5546875" hidden="1" customWidth="1" outlineLevel="1"/>
    <col min="18" max="18" width="11.44140625" collapsed="1"/>
  </cols>
  <sheetData>
    <row r="1" spans="1:17" x14ac:dyDescent="0.3">
      <c r="A1" s="36" t="s">
        <v>1</v>
      </c>
      <c r="B1" s="36" t="s">
        <v>2</v>
      </c>
      <c r="C1" s="37" t="s">
        <v>3</v>
      </c>
      <c r="D1" s="37" t="s">
        <v>4</v>
      </c>
      <c r="E1" s="38" t="s">
        <v>5</v>
      </c>
      <c r="F1" s="47">
        <v>1</v>
      </c>
      <c r="G1" s="47">
        <v>2</v>
      </c>
      <c r="H1" s="47">
        <v>3</v>
      </c>
      <c r="I1" s="47">
        <v>4</v>
      </c>
      <c r="J1" s="47">
        <v>5</v>
      </c>
      <c r="K1" s="47">
        <v>6</v>
      </c>
      <c r="L1" s="47">
        <v>7</v>
      </c>
      <c r="M1" s="47">
        <v>8</v>
      </c>
      <c r="N1" s="47">
        <v>9</v>
      </c>
      <c r="O1" s="47">
        <v>10</v>
      </c>
      <c r="P1" s="47">
        <v>11</v>
      </c>
      <c r="Q1" s="47">
        <v>12</v>
      </c>
    </row>
    <row r="2" spans="1:17" x14ac:dyDescent="0.3">
      <c r="A2" s="39">
        <v>1</v>
      </c>
      <c r="B2" s="39">
        <v>2015</v>
      </c>
      <c r="C2" s="40">
        <v>11.285</v>
      </c>
      <c r="D2" s="41">
        <f t="shared" ref="D2:D61" si="0">IF(C2=0, "",(E2/C2))</f>
        <v>4328156</v>
      </c>
      <c r="E2" s="42">
        <v>48843240.460000001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x14ac:dyDescent="0.3">
      <c r="A3" s="39">
        <v>2</v>
      </c>
      <c r="B3" s="39">
        <v>2015</v>
      </c>
      <c r="C3" s="40">
        <v>11.302</v>
      </c>
      <c r="D3" s="41">
        <f t="shared" si="0"/>
        <v>4220862</v>
      </c>
      <c r="E3" s="42">
        <v>47704182.324000001</v>
      </c>
      <c r="F3" s="48">
        <f t="shared" ref="F3:F34" si="1">IF(C3=0,"",((E2+E3)/(D2+D3)))</f>
        <v>11.293393321197827</v>
      </c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x14ac:dyDescent="0.3">
      <c r="A4" s="39">
        <v>3</v>
      </c>
      <c r="B4" s="39">
        <v>2015</v>
      </c>
      <c r="C4" s="43">
        <v>11.257999999999999</v>
      </c>
      <c r="D4" s="41">
        <f t="shared" si="0"/>
        <v>3356239.0537395631</v>
      </c>
      <c r="E4" s="44">
        <v>37784539.266999997</v>
      </c>
      <c r="F4" s="48">
        <f t="shared" si="1"/>
        <v>11.28251041984036</v>
      </c>
      <c r="G4" s="48">
        <f t="shared" ref="G4:G24" si="2">IF(C4="0","",(SUM(E2:E4)/SUM(D2:D4)))</f>
        <v>11.283415506665181</v>
      </c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x14ac:dyDescent="0.3">
      <c r="A5" s="39">
        <v>4</v>
      </c>
      <c r="B5" s="39">
        <v>2015</v>
      </c>
      <c r="C5" s="43">
        <v>11.273999999999999</v>
      </c>
      <c r="D5" s="41">
        <f t="shared" si="0"/>
        <v>2224671.4094376443</v>
      </c>
      <c r="E5" s="44">
        <v>25080945.469999999</v>
      </c>
      <c r="F5" s="48">
        <f t="shared" si="1"/>
        <v>11.264377945459946</v>
      </c>
      <c r="G5" s="48">
        <f t="shared" si="2"/>
        <v>11.280578841876038</v>
      </c>
      <c r="H5" s="48">
        <f t="shared" ref="H5:H36" si="3">IF(C5=0,"",(SUM(E2:E5)/SUM(D2:D5)))</f>
        <v>11.281933092331803</v>
      </c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3">
      <c r="A6" s="39">
        <v>5</v>
      </c>
      <c r="B6" s="39">
        <v>2015</v>
      </c>
      <c r="C6" s="43">
        <v>11.257999999999999</v>
      </c>
      <c r="D6" s="41">
        <f t="shared" si="0"/>
        <v>1364589.4212115831</v>
      </c>
      <c r="E6" s="44">
        <v>15362547.704</v>
      </c>
      <c r="F6" s="48">
        <f t="shared" si="1"/>
        <v>11.267917011950495</v>
      </c>
      <c r="G6" s="48">
        <f t="shared" si="2"/>
        <v>11.263124864033328</v>
      </c>
      <c r="H6" s="48">
        <f t="shared" si="3"/>
        <v>11.277819586078468</v>
      </c>
      <c r="I6" s="48">
        <f t="shared" ref="I6:I37" si="4">IF(C6=0,"",(SUM(E2:E6)/SUM(D2:D6)))</f>
        <v>11.279825324613146</v>
      </c>
      <c r="J6" s="48"/>
      <c r="K6" s="48"/>
      <c r="L6" s="48"/>
      <c r="M6" s="48"/>
      <c r="N6" s="48"/>
      <c r="O6" s="48"/>
      <c r="P6" s="48"/>
      <c r="Q6" s="48"/>
    </row>
    <row r="7" spans="1:17" x14ac:dyDescent="0.3">
      <c r="A7" s="39">
        <v>6</v>
      </c>
      <c r="B7" s="39">
        <v>2015</v>
      </c>
      <c r="C7" s="43">
        <v>11.273999999999999</v>
      </c>
      <c r="D7" s="41">
        <f t="shared" si="0"/>
        <v>1025328.3959552954</v>
      </c>
      <c r="E7" s="44">
        <v>11559552.335999999</v>
      </c>
      <c r="F7" s="48">
        <f t="shared" si="1"/>
        <v>11.264864359191535</v>
      </c>
      <c r="G7" s="48">
        <f t="shared" si="2"/>
        <v>11.269268607958965</v>
      </c>
      <c r="H7" s="48">
        <f t="shared" si="3"/>
        <v>11.264523788376485</v>
      </c>
      <c r="I7" s="48">
        <f t="shared" si="4"/>
        <v>11.27749835661996</v>
      </c>
      <c r="J7" s="48">
        <f t="shared" ref="J7:J38" si="5">IF(C7=0,"",SUM(E2:E7)/SUM(D2:D7))</f>
        <v>11.279463767329853</v>
      </c>
      <c r="K7" s="48"/>
      <c r="L7" s="48"/>
      <c r="M7" s="48"/>
      <c r="N7" s="48"/>
      <c r="O7" s="48"/>
      <c r="P7" s="48"/>
      <c r="Q7" s="48"/>
    </row>
    <row r="8" spans="1:17" x14ac:dyDescent="0.3">
      <c r="A8" s="39">
        <v>7</v>
      </c>
      <c r="B8" s="39">
        <v>2015</v>
      </c>
      <c r="C8" s="43">
        <v>11.359</v>
      </c>
      <c r="D8" s="41">
        <f t="shared" si="0"/>
        <v>760207.18584382429</v>
      </c>
      <c r="E8" s="44">
        <v>8635193.4240000006</v>
      </c>
      <c r="F8" s="48">
        <f t="shared" si="1"/>
        <v>11.310189483679521</v>
      </c>
      <c r="G8" s="48">
        <f t="shared" si="2"/>
        <v>11.287581740412348</v>
      </c>
      <c r="H8" s="48">
        <f t="shared" si="3"/>
        <v>11.281960148957127</v>
      </c>
      <c r="I8" s="48">
        <f t="shared" si="4"/>
        <v>11.272749788058382</v>
      </c>
      <c r="J8" s="48">
        <f t="shared" si="5"/>
        <v>11.28228206766441</v>
      </c>
      <c r="K8" s="48">
        <f t="shared" ref="K8:K26" si="6">SUM(E2:E8)/SUM(D2:D8)</f>
        <v>11.282962831480846</v>
      </c>
      <c r="L8" s="48"/>
      <c r="M8" s="48"/>
      <c r="N8" s="48"/>
      <c r="O8" s="48"/>
      <c r="P8" s="48"/>
      <c r="Q8" s="48"/>
    </row>
    <row r="9" spans="1:17" x14ac:dyDescent="0.3">
      <c r="A9" s="39">
        <v>8</v>
      </c>
      <c r="B9" s="39">
        <v>2015</v>
      </c>
      <c r="C9" s="43">
        <v>11.318</v>
      </c>
      <c r="D9" s="41">
        <f t="shared" si="0"/>
        <v>778726.00000000012</v>
      </c>
      <c r="E9" s="44">
        <v>8813620.8680000007</v>
      </c>
      <c r="F9" s="48">
        <f t="shared" si="1"/>
        <v>11.338253312428575</v>
      </c>
      <c r="G9" s="48">
        <f t="shared" si="2"/>
        <v>11.312561414911245</v>
      </c>
      <c r="H9" s="48">
        <f t="shared" si="3"/>
        <v>11.293610854165326</v>
      </c>
      <c r="I9" s="48">
        <f t="shared" si="4"/>
        <v>11.286520978862683</v>
      </c>
      <c r="J9" s="48">
        <f t="shared" si="5"/>
        <v>11.276455192938382</v>
      </c>
      <c r="K9" s="48">
        <f t="shared" si="6"/>
        <v>11.284307793782707</v>
      </c>
      <c r="L9" s="48">
        <f t="shared" ref="L9:L40" si="7">IF(C9=0,"",SUM(E2:E9)/SUM(D2:D9))</f>
        <v>11.284473695165921</v>
      </c>
      <c r="M9" s="48"/>
      <c r="N9" s="48"/>
      <c r="O9" s="48"/>
      <c r="P9" s="48"/>
      <c r="Q9" s="48"/>
    </row>
    <row r="10" spans="1:17" x14ac:dyDescent="0.3">
      <c r="A10" s="39">
        <v>9</v>
      </c>
      <c r="B10" s="39">
        <v>2015</v>
      </c>
      <c r="C10" s="43">
        <v>11.372</v>
      </c>
      <c r="D10" s="41">
        <f t="shared" si="0"/>
        <v>1304520</v>
      </c>
      <c r="E10" s="44">
        <v>14835001.439999999</v>
      </c>
      <c r="F10" s="48">
        <f t="shared" si="1"/>
        <v>11.351814575907021</v>
      </c>
      <c r="G10" s="48">
        <f t="shared" si="2"/>
        <v>11.353735624249232</v>
      </c>
      <c r="H10" s="48">
        <f t="shared" si="3"/>
        <v>11.332603596507841</v>
      </c>
      <c r="I10" s="48">
        <f t="shared" si="4"/>
        <v>11.313150880749609</v>
      </c>
      <c r="J10" s="48">
        <f t="shared" si="5"/>
        <v>11.301472501861255</v>
      </c>
      <c r="K10" s="48">
        <f t="shared" si="6"/>
        <v>11.287980703172023</v>
      </c>
      <c r="L10" s="48">
        <f t="shared" si="7"/>
        <v>11.291916383425489</v>
      </c>
      <c r="M10" s="48">
        <f t="shared" ref="M10:M41" si="8">IF(C10=0,"",SUM(E2:E10)/SUM(D2:D10))</f>
        <v>11.290370407933368</v>
      </c>
      <c r="N10" s="48"/>
      <c r="O10" s="48"/>
      <c r="P10" s="48"/>
      <c r="Q10" s="48"/>
    </row>
    <row r="11" spans="1:17" x14ac:dyDescent="0.3">
      <c r="A11" s="39">
        <v>10</v>
      </c>
      <c r="B11" s="39">
        <v>2015</v>
      </c>
      <c r="C11" s="43">
        <v>11.404999999999999</v>
      </c>
      <c r="D11" s="41">
        <f t="shared" si="0"/>
        <v>2518316</v>
      </c>
      <c r="E11" s="44">
        <v>28721393.98</v>
      </c>
      <c r="F11" s="48">
        <f t="shared" si="1"/>
        <v>11.393738946687748</v>
      </c>
      <c r="G11" s="48">
        <f t="shared" si="2"/>
        <v>11.380921584453279</v>
      </c>
      <c r="H11" s="48">
        <f t="shared" si="3"/>
        <v>11.377813478630584</v>
      </c>
      <c r="I11" s="48">
        <f t="shared" si="4"/>
        <v>11.361148177034728</v>
      </c>
      <c r="J11" s="48">
        <f t="shared" si="5"/>
        <v>11.342990205596488</v>
      </c>
      <c r="K11" s="48">
        <f t="shared" si="6"/>
        <v>11.327605780581221</v>
      </c>
      <c r="L11" s="48">
        <f t="shared" si="7"/>
        <v>11.310083790605511</v>
      </c>
      <c r="M11" s="48">
        <f t="shared" si="8"/>
        <v>11.308139982056062</v>
      </c>
      <c r="N11" s="48">
        <f t="shared" ref="N11:N42" si="9">IF(C11=0,"",SUM(E2:E11)/SUM(D2:D11))</f>
        <v>11.303562922728307</v>
      </c>
      <c r="O11" s="48"/>
      <c r="P11" s="48"/>
      <c r="Q11" s="48"/>
    </row>
    <row r="12" spans="1:17" x14ac:dyDescent="0.3">
      <c r="A12" s="39">
        <v>11</v>
      </c>
      <c r="B12" s="39">
        <v>2015</v>
      </c>
      <c r="C12" s="43">
        <v>11.305</v>
      </c>
      <c r="D12" s="41">
        <f t="shared" si="0"/>
        <v>2967339</v>
      </c>
      <c r="E12" s="44">
        <v>33545767.395</v>
      </c>
      <c r="F12" s="48">
        <f t="shared" si="1"/>
        <v>11.350907298216894</v>
      </c>
      <c r="G12" s="48">
        <f t="shared" si="2"/>
        <v>11.35495960192484</v>
      </c>
      <c r="H12" s="48">
        <f t="shared" si="3"/>
        <v>11.351157015133372</v>
      </c>
      <c r="I12" s="48">
        <f t="shared" si="4"/>
        <v>11.351872853290475</v>
      </c>
      <c r="J12" s="48">
        <f t="shared" si="5"/>
        <v>11.34333730472434</v>
      </c>
      <c r="K12" s="48">
        <f t="shared" si="6"/>
        <v>11.332473408766925</v>
      </c>
      <c r="L12" s="48">
        <f t="shared" si="7"/>
        <v>11.322423411725813</v>
      </c>
      <c r="M12" s="48">
        <f t="shared" si="8"/>
        <v>11.309158306622008</v>
      </c>
      <c r="N12" s="48">
        <f t="shared" si="9"/>
        <v>11.307685935824402</v>
      </c>
      <c r="O12" s="48">
        <f t="shared" ref="O12:O43" si="10">IF(C12=0,"",SUM(E2:E12)/SUM(D2:D12))</f>
        <v>11.303734531374463</v>
      </c>
      <c r="P12" s="48"/>
      <c r="Q12" s="48"/>
    </row>
    <row r="13" spans="1:17" x14ac:dyDescent="0.3">
      <c r="A13" s="39">
        <v>12</v>
      </c>
      <c r="B13" s="39">
        <v>2015</v>
      </c>
      <c r="C13" s="43">
        <v>11.266</v>
      </c>
      <c r="D13" s="41">
        <f t="shared" si="0"/>
        <v>3484912</v>
      </c>
      <c r="E13" s="44">
        <v>39261018.592</v>
      </c>
      <c r="F13" s="48">
        <f t="shared" si="1"/>
        <v>11.28393579031566</v>
      </c>
      <c r="G13" s="48">
        <f t="shared" si="2"/>
        <v>11.317922263665162</v>
      </c>
      <c r="H13" s="48">
        <f t="shared" si="3"/>
        <v>11.324787946515684</v>
      </c>
      <c r="I13" s="48">
        <f t="shared" si="4"/>
        <v>11.324309744972165</v>
      </c>
      <c r="J13" s="48">
        <f t="shared" si="5"/>
        <v>11.326541989435611</v>
      </c>
      <c r="K13" s="48">
        <f t="shared" si="6"/>
        <v>11.322346076114536</v>
      </c>
      <c r="L13" s="48">
        <f t="shared" si="7"/>
        <v>11.316164271128921</v>
      </c>
      <c r="M13" s="48">
        <f t="shared" si="8"/>
        <v>11.310454618770322</v>
      </c>
      <c r="N13" s="48">
        <f t="shared" si="9"/>
        <v>11.301556383316722</v>
      </c>
      <c r="O13" s="48">
        <f t="shared" si="10"/>
        <v>11.301634383291086</v>
      </c>
      <c r="P13" s="48">
        <f t="shared" ref="P13:P44" si="11">IF(C13=0,"",SUM(E2:E13)/SUM(D2:D13))</f>
        <v>11.299093388544268</v>
      </c>
      <c r="Q13" s="48"/>
    </row>
    <row r="14" spans="1:17" x14ac:dyDescent="0.3">
      <c r="A14" s="39">
        <v>1</v>
      </c>
      <c r="B14" s="39">
        <v>2016</v>
      </c>
      <c r="C14" s="43">
        <v>11.286</v>
      </c>
      <c r="D14" s="41">
        <f t="shared" si="0"/>
        <v>4217032</v>
      </c>
      <c r="E14" s="44">
        <v>47593423.152000003</v>
      </c>
      <c r="F14" s="48">
        <f t="shared" si="1"/>
        <v>11.276950565207953</v>
      </c>
      <c r="G14" s="48">
        <f t="shared" si="2"/>
        <v>11.28475166878599</v>
      </c>
      <c r="H14" s="48">
        <f t="shared" si="3"/>
        <v>11.307714400399952</v>
      </c>
      <c r="I14" s="48">
        <f t="shared" si="4"/>
        <v>11.313501121471608</v>
      </c>
      <c r="J14" s="48">
        <f t="shared" si="5"/>
        <v>11.31373053861787</v>
      </c>
      <c r="K14" s="48">
        <f t="shared" si="6"/>
        <v>11.315877257962491</v>
      </c>
      <c r="L14" s="48">
        <f t="shared" si="7"/>
        <v>11.31335984569394</v>
      </c>
      <c r="M14" s="48">
        <f t="shared" si="8"/>
        <v>11.309258896624399</v>
      </c>
      <c r="N14" s="48">
        <f t="shared" si="9"/>
        <v>11.30545957367378</v>
      </c>
      <c r="O14" s="48">
        <f t="shared" si="10"/>
        <v>11.298823190542793</v>
      </c>
      <c r="P14" s="48">
        <f t="shared" si="11"/>
        <v>11.299298299378696</v>
      </c>
      <c r="Q14" s="48">
        <f t="shared" ref="Q14:Q49" si="12">IF(C14=0,"",SUM(E2:E14)/SUM(D2:D14))</f>
        <v>11.297397114675301</v>
      </c>
    </row>
    <row r="15" spans="1:17" x14ac:dyDescent="0.3">
      <c r="A15" s="39">
        <v>2</v>
      </c>
      <c r="B15" s="39">
        <v>2016</v>
      </c>
      <c r="C15" s="43">
        <v>11.276</v>
      </c>
      <c r="D15" s="41">
        <f t="shared" si="0"/>
        <v>3723373</v>
      </c>
      <c r="E15" s="44">
        <v>41984753.947999999</v>
      </c>
      <c r="F15" s="48">
        <f t="shared" si="1"/>
        <v>11.28131085253208</v>
      </c>
      <c r="G15" s="48">
        <f t="shared" si="2"/>
        <v>11.276640787472243</v>
      </c>
      <c r="H15" s="48">
        <f t="shared" si="3"/>
        <v>11.282487616392695</v>
      </c>
      <c r="I15" s="48">
        <f t="shared" si="4"/>
        <v>11.300731682779679</v>
      </c>
      <c r="J15" s="48">
        <f t="shared" si="5"/>
        <v>11.305835631944502</v>
      </c>
      <c r="K15" s="48">
        <f t="shared" si="6"/>
        <v>11.306334347378765</v>
      </c>
      <c r="L15" s="48">
        <f t="shared" si="7"/>
        <v>11.308361073400565</v>
      </c>
      <c r="M15" s="48">
        <f t="shared" si="8"/>
        <v>11.306665606506098</v>
      </c>
      <c r="N15" s="48">
        <f t="shared" si="9"/>
        <v>11.303666710950422</v>
      </c>
      <c r="O15" s="48">
        <f t="shared" si="10"/>
        <v>11.300958407588357</v>
      </c>
      <c r="P15" s="48">
        <f t="shared" si="11"/>
        <v>11.29575814186634</v>
      </c>
      <c r="Q15" s="48">
        <f t="shared" si="12"/>
        <v>11.29658284375642</v>
      </c>
    </row>
    <row r="16" spans="1:17" x14ac:dyDescent="0.3">
      <c r="A16" s="39">
        <v>3</v>
      </c>
      <c r="B16" s="39">
        <v>2016</v>
      </c>
      <c r="C16" s="43">
        <v>11.298</v>
      </c>
      <c r="D16" s="41">
        <f t="shared" si="0"/>
        <v>3677819</v>
      </c>
      <c r="E16" s="44">
        <v>41551999.061999999</v>
      </c>
      <c r="F16" s="48">
        <f t="shared" si="1"/>
        <v>11.286932295500508</v>
      </c>
      <c r="G16" s="48">
        <f t="shared" si="2"/>
        <v>11.286593902992403</v>
      </c>
      <c r="H16" s="48">
        <f t="shared" si="3"/>
        <v>11.281842046181668</v>
      </c>
      <c r="I16" s="48">
        <f t="shared" si="4"/>
        <v>11.285644796221462</v>
      </c>
      <c r="J16" s="48">
        <f t="shared" si="5"/>
        <v>11.300243716544601</v>
      </c>
      <c r="K16" s="48">
        <f t="shared" si="6"/>
        <v>11.304519337847072</v>
      </c>
      <c r="L16" s="48">
        <f t="shared" si="7"/>
        <v>11.304982363825536</v>
      </c>
      <c r="M16" s="48">
        <f t="shared" si="8"/>
        <v>11.306734846210768</v>
      </c>
      <c r="N16" s="48">
        <f t="shared" si="9"/>
        <v>11.305362511845003</v>
      </c>
      <c r="O16" s="48">
        <f t="shared" si="10"/>
        <v>11.302859608229953</v>
      </c>
      <c r="P16" s="48">
        <f t="shared" si="11"/>
        <v>11.300570467621011</v>
      </c>
      <c r="Q16" s="48">
        <f t="shared" si="12"/>
        <v>11.296020700520375</v>
      </c>
    </row>
    <row r="17" spans="1:17" x14ac:dyDescent="0.3">
      <c r="A17" s="39">
        <v>4</v>
      </c>
      <c r="B17" s="39">
        <v>2016</v>
      </c>
      <c r="C17" s="43">
        <v>11.368</v>
      </c>
      <c r="D17" s="41">
        <f t="shared" si="0"/>
        <v>2439014.9542575651</v>
      </c>
      <c r="E17" s="44">
        <v>27726722</v>
      </c>
      <c r="F17" s="48">
        <f t="shared" si="1"/>
        <v>11.325911669349665</v>
      </c>
      <c r="G17" s="48">
        <f t="shared" si="2"/>
        <v>11.307025911874709</v>
      </c>
      <c r="H17" s="48">
        <f t="shared" si="3"/>
        <v>11.300718347246026</v>
      </c>
      <c r="I17" s="48">
        <f t="shared" si="4"/>
        <v>11.293821223555017</v>
      </c>
      <c r="J17" s="48">
        <f t="shared" si="5"/>
        <v>11.295438583098891</v>
      </c>
      <c r="K17" s="48">
        <f t="shared" si="6"/>
        <v>11.307420196532355</v>
      </c>
      <c r="L17" s="48">
        <f t="shared" si="7"/>
        <v>11.310882489671858</v>
      </c>
      <c r="M17" s="48">
        <f t="shared" si="8"/>
        <v>11.31110321281631</v>
      </c>
      <c r="N17" s="48">
        <f t="shared" si="9"/>
        <v>11.312510623317619</v>
      </c>
      <c r="O17" s="48">
        <f t="shared" si="10"/>
        <v>11.3110425547167</v>
      </c>
      <c r="P17" s="48">
        <f t="shared" si="11"/>
        <v>11.308481397792843</v>
      </c>
      <c r="Q17" s="48">
        <f t="shared" si="12"/>
        <v>11.305965155538258</v>
      </c>
    </row>
    <row r="18" spans="1:17" x14ac:dyDescent="0.3">
      <c r="A18" s="39">
        <v>5</v>
      </c>
      <c r="B18" s="39">
        <v>2016</v>
      </c>
      <c r="C18" s="43">
        <v>11.423</v>
      </c>
      <c r="D18" s="41">
        <f t="shared" si="0"/>
        <v>1547962</v>
      </c>
      <c r="E18" s="44">
        <v>17682369.925999999</v>
      </c>
      <c r="F18" s="48">
        <f t="shared" si="1"/>
        <v>11.389354001033059</v>
      </c>
      <c r="G18" s="48">
        <f t="shared" si="2"/>
        <v>11.345519372853719</v>
      </c>
      <c r="H18" s="48">
        <f t="shared" si="3"/>
        <v>11.322789945770209</v>
      </c>
      <c r="I18" s="48">
        <f t="shared" si="4"/>
        <v>11.312848107850531</v>
      </c>
      <c r="J18" s="48">
        <f t="shared" si="5"/>
        <v>11.304295956607801</v>
      </c>
      <c r="K18" s="48">
        <f t="shared" si="6"/>
        <v>11.30439066996906</v>
      </c>
      <c r="L18" s="48">
        <f t="shared" si="7"/>
        <v>11.314700259725841</v>
      </c>
      <c r="M18" s="48">
        <f t="shared" si="8"/>
        <v>11.31758850646075</v>
      </c>
      <c r="N18" s="48">
        <f t="shared" si="9"/>
        <v>11.317600526437122</v>
      </c>
      <c r="O18" s="48">
        <f t="shared" si="10"/>
        <v>11.318748340852851</v>
      </c>
      <c r="P18" s="48">
        <f t="shared" si="11"/>
        <v>11.317135316730594</v>
      </c>
      <c r="Q18" s="48">
        <f t="shared" si="12"/>
        <v>11.314428246669085</v>
      </c>
    </row>
    <row r="19" spans="1:17" x14ac:dyDescent="0.3">
      <c r="A19" s="39">
        <v>6</v>
      </c>
      <c r="B19" s="39">
        <v>2016</v>
      </c>
      <c r="C19" s="43">
        <v>11.362</v>
      </c>
      <c r="D19" s="41">
        <f t="shared" si="0"/>
        <v>1037132.0190107375</v>
      </c>
      <c r="E19" s="44">
        <v>11783894</v>
      </c>
      <c r="F19" s="48">
        <f t="shared" si="1"/>
        <v>11.39852698172894</v>
      </c>
      <c r="G19" s="48">
        <f t="shared" si="2"/>
        <v>11.383707286268237</v>
      </c>
      <c r="H19" s="48">
        <f t="shared" si="3"/>
        <v>11.347483602638118</v>
      </c>
      <c r="I19" s="48">
        <f t="shared" si="4"/>
        <v>11.326062784214635</v>
      </c>
      <c r="J19" s="48">
        <f t="shared" si="5"/>
        <v>11.315911200099981</v>
      </c>
      <c r="K19" s="48">
        <f t="shared" si="6"/>
        <v>11.307269374534989</v>
      </c>
      <c r="L19" s="48">
        <f t="shared" si="7"/>
        <v>11.306977790864504</v>
      </c>
      <c r="M19" s="48">
        <f t="shared" si="8"/>
        <v>11.316615547537078</v>
      </c>
      <c r="N19" s="48">
        <f t="shared" si="9"/>
        <v>11.319299687621774</v>
      </c>
      <c r="O19" s="48">
        <f t="shared" si="10"/>
        <v>11.319263144611641</v>
      </c>
      <c r="P19" s="48">
        <f t="shared" si="11"/>
        <v>11.320324708714399</v>
      </c>
      <c r="Q19" s="48">
        <f t="shared" si="12"/>
        <v>11.31871360525035</v>
      </c>
    </row>
    <row r="20" spans="1:17" x14ac:dyDescent="0.3">
      <c r="A20" s="39">
        <v>7</v>
      </c>
      <c r="B20" s="39">
        <v>2016</v>
      </c>
      <c r="C20" s="43">
        <v>11.448</v>
      </c>
      <c r="D20" s="41">
        <f t="shared" si="0"/>
        <v>788055.99231306778</v>
      </c>
      <c r="E20" s="44">
        <v>9021665</v>
      </c>
      <c r="F20" s="48">
        <f t="shared" si="1"/>
        <v>11.399131963895471</v>
      </c>
      <c r="G20" s="48">
        <f t="shared" si="2"/>
        <v>11.410085171662812</v>
      </c>
      <c r="H20" s="48">
        <f t="shared" si="3"/>
        <v>11.392424564359692</v>
      </c>
      <c r="I20" s="48">
        <f t="shared" si="4"/>
        <v>11.355830566084425</v>
      </c>
      <c r="J20" s="48">
        <f t="shared" si="5"/>
        <v>11.333335224809097</v>
      </c>
      <c r="K20" s="48">
        <f t="shared" si="6"/>
        <v>11.321883147741781</v>
      </c>
      <c r="L20" s="48">
        <f t="shared" si="7"/>
        <v>11.312571885499674</v>
      </c>
      <c r="M20" s="48">
        <f t="shared" si="8"/>
        <v>11.311631103777927</v>
      </c>
      <c r="N20" s="48">
        <f t="shared" si="9"/>
        <v>11.320537311021518</v>
      </c>
      <c r="O20" s="48">
        <f t="shared" si="10"/>
        <v>11.322960445968182</v>
      </c>
      <c r="P20" s="48">
        <f t="shared" si="11"/>
        <v>11.322824832962361</v>
      </c>
      <c r="Q20" s="48">
        <f t="shared" si="12"/>
        <v>11.323765204907943</v>
      </c>
    </row>
    <row r="21" spans="1:17" x14ac:dyDescent="0.3">
      <c r="A21" s="39">
        <v>8</v>
      </c>
      <c r="B21" s="39">
        <v>2016</v>
      </c>
      <c r="C21" s="43">
        <v>11.372999999999999</v>
      </c>
      <c r="D21" s="41">
        <f t="shared" si="0"/>
        <v>814512</v>
      </c>
      <c r="E21" s="44">
        <v>9263444.9759999998</v>
      </c>
      <c r="F21" s="48">
        <f t="shared" si="1"/>
        <v>11.409880930922732</v>
      </c>
      <c r="G21" s="48">
        <f t="shared" si="2"/>
        <v>11.391068624089765</v>
      </c>
      <c r="H21" s="48">
        <f t="shared" si="3"/>
        <v>11.402872001817743</v>
      </c>
      <c r="I21" s="48">
        <f t="shared" si="4"/>
        <v>11.390037011616753</v>
      </c>
      <c r="J21" s="48">
        <f t="shared" si="5"/>
        <v>11.357187712518773</v>
      </c>
      <c r="K21" s="48">
        <f t="shared" si="6"/>
        <v>11.335638314141452</v>
      </c>
      <c r="L21" s="48">
        <f t="shared" si="7"/>
        <v>11.324165171066824</v>
      </c>
      <c r="M21" s="48">
        <f t="shared" si="8"/>
        <v>11.314836949836668</v>
      </c>
      <c r="N21" s="48">
        <f t="shared" si="9"/>
        <v>11.313655049796857</v>
      </c>
      <c r="O21" s="48">
        <f t="shared" si="10"/>
        <v>11.32210742878614</v>
      </c>
      <c r="P21" s="48">
        <f t="shared" si="11"/>
        <v>11.324389542547141</v>
      </c>
      <c r="Q21" s="48">
        <f t="shared" si="12"/>
        <v>11.324219715881187</v>
      </c>
    </row>
    <row r="22" spans="1:17" x14ac:dyDescent="0.3">
      <c r="A22" s="39">
        <v>9</v>
      </c>
      <c r="B22" s="39">
        <v>2016</v>
      </c>
      <c r="C22" s="43">
        <v>11.372999999999999</v>
      </c>
      <c r="D22" s="41">
        <f t="shared" si="0"/>
        <v>944703.00000000012</v>
      </c>
      <c r="E22" s="44">
        <v>10744107.219000001</v>
      </c>
      <c r="F22" s="48">
        <f t="shared" si="1"/>
        <v>11.372999999999999</v>
      </c>
      <c r="G22" s="48">
        <f t="shared" si="2"/>
        <v>11.396202949196155</v>
      </c>
      <c r="H22" s="48">
        <f t="shared" si="3"/>
        <v>11.386306468905333</v>
      </c>
      <c r="I22" s="48">
        <f t="shared" si="4"/>
        <v>11.397373528955628</v>
      </c>
      <c r="J22" s="48">
        <f t="shared" si="5"/>
        <v>11.387911254349445</v>
      </c>
      <c r="K22" s="48">
        <f t="shared" si="6"/>
        <v>11.358515621774007</v>
      </c>
      <c r="L22" s="48">
        <f t="shared" si="7"/>
        <v>11.337995671100348</v>
      </c>
      <c r="M22" s="48">
        <f t="shared" si="8"/>
        <v>11.326569306633166</v>
      </c>
      <c r="N22" s="48">
        <f t="shared" si="9"/>
        <v>11.317260234552508</v>
      </c>
      <c r="O22" s="48">
        <f t="shared" si="10"/>
        <v>11.315841449827861</v>
      </c>
      <c r="P22" s="48">
        <f t="shared" si="11"/>
        <v>11.32381474671266</v>
      </c>
      <c r="Q22" s="48">
        <f t="shared" si="12"/>
        <v>11.325948101061829</v>
      </c>
    </row>
    <row r="23" spans="1:17" x14ac:dyDescent="0.3">
      <c r="A23" s="39">
        <v>10</v>
      </c>
      <c r="B23" s="39">
        <v>2016</v>
      </c>
      <c r="C23" s="43">
        <v>11.372999999999999</v>
      </c>
      <c r="D23" s="41">
        <f t="shared" si="0"/>
        <v>2536455</v>
      </c>
      <c r="E23" s="44">
        <v>28847102.715</v>
      </c>
      <c r="F23" s="48">
        <f t="shared" si="1"/>
        <v>11.372999999999999</v>
      </c>
      <c r="G23" s="48">
        <f t="shared" si="2"/>
        <v>11.372999999999999</v>
      </c>
      <c r="H23" s="48">
        <f t="shared" si="3"/>
        <v>11.384626157568846</v>
      </c>
      <c r="I23" s="48">
        <f t="shared" si="4"/>
        <v>11.380792330278878</v>
      </c>
      <c r="J23" s="48">
        <f t="shared" si="5"/>
        <v>11.389312007196628</v>
      </c>
      <c r="K23" s="48">
        <f t="shared" si="6"/>
        <v>11.384169431715845</v>
      </c>
      <c r="L23" s="48">
        <f t="shared" si="7"/>
        <v>11.3611806366993</v>
      </c>
      <c r="M23" s="48">
        <f t="shared" si="8"/>
        <v>11.343066592815969</v>
      </c>
      <c r="N23" s="48">
        <f t="shared" si="9"/>
        <v>11.331989956762596</v>
      </c>
      <c r="O23" s="48">
        <f t="shared" si="10"/>
        <v>11.322868166391434</v>
      </c>
      <c r="P23" s="48">
        <f t="shared" si="11"/>
        <v>11.320986545135348</v>
      </c>
      <c r="Q23" s="48">
        <f t="shared" si="12"/>
        <v>11.327878912649556</v>
      </c>
    </row>
    <row r="24" spans="1:17" x14ac:dyDescent="0.3">
      <c r="A24" s="39">
        <v>11</v>
      </c>
      <c r="B24" s="39">
        <v>2016</v>
      </c>
      <c r="C24" s="43">
        <v>11.297000000000001</v>
      </c>
      <c r="D24" s="41">
        <f t="shared" si="0"/>
        <v>3657018.9999999995</v>
      </c>
      <c r="E24" s="44">
        <v>41313343.642999999</v>
      </c>
      <c r="F24" s="48">
        <f t="shared" si="1"/>
        <v>11.3281247903842</v>
      </c>
      <c r="G24" s="48">
        <f t="shared" si="2"/>
        <v>11.334063806067011</v>
      </c>
      <c r="H24" s="48">
        <f t="shared" si="3"/>
        <v>11.338051639263147</v>
      </c>
      <c r="I24" s="48">
        <f t="shared" si="4"/>
        <v>11.34796446300985</v>
      </c>
      <c r="J24" s="48">
        <f t="shared" si="5"/>
        <v>11.349453201802497</v>
      </c>
      <c r="K24" s="48">
        <f t="shared" si="6"/>
        <v>11.359505229622915</v>
      </c>
      <c r="L24" s="48">
        <f t="shared" si="7"/>
        <v>11.361010430625013</v>
      </c>
      <c r="M24" s="48">
        <f t="shared" si="8"/>
        <v>11.347724567878625</v>
      </c>
      <c r="N24" s="48">
        <f t="shared" si="9"/>
        <v>11.335107316649452</v>
      </c>
      <c r="O24" s="48">
        <f t="shared" si="10"/>
        <v>11.326948844850813</v>
      </c>
      <c r="P24" s="48">
        <f t="shared" si="11"/>
        <v>11.319591167331181</v>
      </c>
      <c r="Q24" s="48">
        <f t="shared" si="12"/>
        <v>11.318231139296786</v>
      </c>
    </row>
    <row r="25" spans="1:17" x14ac:dyDescent="0.3">
      <c r="A25" s="39">
        <v>12</v>
      </c>
      <c r="B25" s="39">
        <v>2016</v>
      </c>
      <c r="C25" s="43">
        <v>11.273999999999999</v>
      </c>
      <c r="D25" s="41">
        <f t="shared" si="0"/>
        <v>4458391.0000000009</v>
      </c>
      <c r="E25" s="44">
        <v>50263900.134000003</v>
      </c>
      <c r="F25" s="48">
        <f t="shared" si="1"/>
        <v>11.284364410054453</v>
      </c>
      <c r="G25" s="48">
        <f t="shared" ref="G25:G49" si="13">IF(C25=0,"",(SUM(E23:E25)/SUM(D23:D25)))</f>
        <v>11.305470590549167</v>
      </c>
      <c r="H25" s="48">
        <f t="shared" si="3"/>
        <v>11.310971807434751</v>
      </c>
      <c r="I25" s="48">
        <f t="shared" si="4"/>
        <v>11.315042581870394</v>
      </c>
      <c r="J25" s="48">
        <f t="shared" si="5"/>
        <v>11.322980820414228</v>
      </c>
      <c r="K25" s="48">
        <f t="shared" si="6"/>
        <v>11.325823422174167</v>
      </c>
      <c r="L25" s="48">
        <f t="shared" si="7"/>
        <v>11.335353544939517</v>
      </c>
      <c r="M25" s="48">
        <f t="shared" si="8"/>
        <v>11.339722974876196</v>
      </c>
      <c r="N25" s="48">
        <f t="shared" si="9"/>
        <v>11.332716486516665</v>
      </c>
      <c r="O25" s="48">
        <f t="shared" si="10"/>
        <v>11.324475266042837</v>
      </c>
      <c r="P25" s="48">
        <f t="shared" si="11"/>
        <v>11.319038153402765</v>
      </c>
      <c r="Q25" s="48">
        <f t="shared" si="12"/>
        <v>11.313491997717811</v>
      </c>
    </row>
    <row r="26" spans="1:17" x14ac:dyDescent="0.3">
      <c r="A26" s="39">
        <v>1</v>
      </c>
      <c r="B26" s="39">
        <v>2017</v>
      </c>
      <c r="C26" s="40">
        <v>11.302</v>
      </c>
      <c r="D26" s="41">
        <f t="shared" si="0"/>
        <v>5698810</v>
      </c>
      <c r="E26" s="42">
        <v>64407950.619999997</v>
      </c>
      <c r="F26" s="48">
        <f t="shared" si="1"/>
        <v>11.289709709791113</v>
      </c>
      <c r="G26" s="48">
        <f t="shared" si="13"/>
        <v>11.291639658048013</v>
      </c>
      <c r="H26" s="48">
        <f t="shared" si="3"/>
        <v>11.304260962437329</v>
      </c>
      <c r="I26" s="48">
        <f t="shared" si="4"/>
        <v>11.30801560573004</v>
      </c>
      <c r="J26" s="48">
        <f t="shared" si="5"/>
        <v>11.31093834954271</v>
      </c>
      <c r="K26" s="48">
        <f t="shared" si="6"/>
        <v>11.316653904820681</v>
      </c>
      <c r="L26" s="48">
        <f t="shared" si="7"/>
        <v>11.319013057226348</v>
      </c>
      <c r="M26" s="48">
        <f t="shared" si="8"/>
        <v>11.326505843900158</v>
      </c>
      <c r="N26" s="48">
        <f t="shared" si="9"/>
        <v>11.330736453159581</v>
      </c>
      <c r="O26" s="48">
        <f t="shared" si="10"/>
        <v>11.326374159709509</v>
      </c>
      <c r="P26" s="48">
        <f t="shared" si="11"/>
        <v>11.320386217707002</v>
      </c>
      <c r="Q26" s="48">
        <f t="shared" si="12"/>
        <v>11.316306120852111</v>
      </c>
    </row>
    <row r="27" spans="1:17" x14ac:dyDescent="0.3">
      <c r="A27" s="39">
        <v>2</v>
      </c>
      <c r="B27" s="39">
        <v>2017</v>
      </c>
      <c r="C27" s="40">
        <v>11.298999999999999</v>
      </c>
      <c r="D27" s="41">
        <f t="shared" si="0"/>
        <v>3631261</v>
      </c>
      <c r="E27" s="42">
        <v>41029618.038999997</v>
      </c>
      <c r="F27" s="48">
        <f t="shared" si="1"/>
        <v>11.300832400846682</v>
      </c>
      <c r="G27" s="48">
        <f t="shared" si="13"/>
        <v>11.292156354566595</v>
      </c>
      <c r="H27" s="48">
        <f t="shared" si="3"/>
        <v>11.293171706529618</v>
      </c>
      <c r="I27" s="48">
        <f t="shared" si="4"/>
        <v>11.303304902537972</v>
      </c>
      <c r="J27" s="48">
        <f t="shared" si="5"/>
        <v>11.306451187407591</v>
      </c>
      <c r="K27" s="48">
        <f t="shared" ref="K27:K49" si="14">IF(C27=0,"",SUM(E21:E27)/SUM(D21:D27))</f>
        <v>11.308944376771958</v>
      </c>
      <c r="L27" s="48">
        <f t="shared" si="7"/>
        <v>11.313808445764137</v>
      </c>
      <c r="M27" s="48">
        <f t="shared" si="8"/>
        <v>11.315929309930603</v>
      </c>
      <c r="N27" s="48">
        <f t="shared" si="9"/>
        <v>11.322528791216842</v>
      </c>
      <c r="O27" s="48">
        <f t="shared" si="10"/>
        <v>11.326553895068182</v>
      </c>
      <c r="P27" s="48">
        <f t="shared" si="11"/>
        <v>11.32319135131428</v>
      </c>
      <c r="Q27" s="48">
        <f t="shared" si="12"/>
        <v>11.318164503175261</v>
      </c>
    </row>
    <row r="28" spans="1:17" x14ac:dyDescent="0.3">
      <c r="A28" s="39">
        <v>3</v>
      </c>
      <c r="B28" s="39">
        <v>2017</v>
      </c>
      <c r="C28" s="43">
        <v>11.33</v>
      </c>
      <c r="D28" s="41">
        <f t="shared" si="0"/>
        <v>2988555.9999999995</v>
      </c>
      <c r="E28" s="44">
        <v>33860339.479999997</v>
      </c>
      <c r="F28" s="48">
        <f t="shared" si="1"/>
        <v>11.312995135515074</v>
      </c>
      <c r="G28" s="48">
        <f t="shared" si="13"/>
        <v>11.307908595576439</v>
      </c>
      <c r="H28" s="48">
        <f t="shared" si="3"/>
        <v>11.298897591514773</v>
      </c>
      <c r="I28" s="48">
        <f t="shared" si="4"/>
        <v>11.298557985189124</v>
      </c>
      <c r="J28" s="48">
        <f t="shared" si="5"/>
        <v>11.306778045111093</v>
      </c>
      <c r="K28" s="48">
        <f t="shared" si="14"/>
        <v>11.309393958527204</v>
      </c>
      <c r="L28" s="48">
        <f t="shared" si="7"/>
        <v>11.311488924070149</v>
      </c>
      <c r="M28" s="48">
        <f t="shared" si="8"/>
        <v>11.315704747041623</v>
      </c>
      <c r="N28" s="48">
        <f t="shared" si="9"/>
        <v>11.317512861483456</v>
      </c>
      <c r="O28" s="48">
        <f t="shared" si="10"/>
        <v>11.32332330566166</v>
      </c>
      <c r="P28" s="48">
        <f t="shared" si="11"/>
        <v>11.326891100252665</v>
      </c>
      <c r="Q28" s="48">
        <f t="shared" si="12"/>
        <v>11.323785980526512</v>
      </c>
    </row>
    <row r="29" spans="1:17" x14ac:dyDescent="0.3">
      <c r="A29" s="39">
        <v>4</v>
      </c>
      <c r="B29" s="39">
        <v>2017</v>
      </c>
      <c r="C29" s="43">
        <v>11.353</v>
      </c>
      <c r="D29" s="41">
        <f t="shared" si="0"/>
        <v>2456019</v>
      </c>
      <c r="E29" s="44">
        <v>27883183.706999999</v>
      </c>
      <c r="F29" s="48">
        <f t="shared" si="1"/>
        <v>11.340375178411536</v>
      </c>
      <c r="G29" s="48">
        <f t="shared" si="13"/>
        <v>11.323820882836579</v>
      </c>
      <c r="H29" s="48">
        <f t="shared" si="3"/>
        <v>11.315404230057355</v>
      </c>
      <c r="I29" s="48">
        <f t="shared" si="4"/>
        <v>11.30580635705115</v>
      </c>
      <c r="J29" s="48">
        <f t="shared" si="5"/>
        <v>11.304399413570678</v>
      </c>
      <c r="K29" s="48">
        <f t="shared" si="14"/>
        <v>11.311242755169987</v>
      </c>
      <c r="L29" s="48">
        <f t="shared" si="7"/>
        <v>11.313455101346493</v>
      </c>
      <c r="M29" s="48">
        <f t="shared" si="8"/>
        <v>11.315239127069848</v>
      </c>
      <c r="N29" s="48">
        <f t="shared" si="9"/>
        <v>11.318979164848296</v>
      </c>
      <c r="O29" s="48">
        <f t="shared" si="10"/>
        <v>11.320517147608955</v>
      </c>
      <c r="P29" s="48">
        <f t="shared" si="11"/>
        <v>11.32570842365897</v>
      </c>
      <c r="Q29" s="48">
        <f t="shared" si="12"/>
        <v>11.328834374564209</v>
      </c>
    </row>
    <row r="30" spans="1:17" x14ac:dyDescent="0.3">
      <c r="A30" s="39">
        <v>5</v>
      </c>
      <c r="B30" s="39">
        <v>2017</v>
      </c>
      <c r="C30" s="43">
        <v>11.375</v>
      </c>
      <c r="D30" s="41">
        <f t="shared" si="0"/>
        <v>1607176</v>
      </c>
      <c r="E30" s="44">
        <v>18281627</v>
      </c>
      <c r="F30" s="48">
        <f t="shared" si="1"/>
        <v>11.361701987475374</v>
      </c>
      <c r="G30" s="48">
        <f t="shared" si="13"/>
        <v>11.348266577620224</v>
      </c>
      <c r="H30" s="48">
        <f t="shared" si="3"/>
        <v>11.33152038264115</v>
      </c>
      <c r="I30" s="48">
        <f t="shared" si="4"/>
        <v>11.321251008953704</v>
      </c>
      <c r="J30" s="48">
        <f t="shared" si="5"/>
        <v>11.311142500318974</v>
      </c>
      <c r="K30" s="48">
        <f t="shared" si="14"/>
        <v>11.309031266185503</v>
      </c>
      <c r="L30" s="48">
        <f t="shared" si="7"/>
        <v>11.315033178345224</v>
      </c>
      <c r="M30" s="48">
        <f t="shared" si="8"/>
        <v>11.316990454311346</v>
      </c>
      <c r="N30" s="48">
        <f t="shared" si="9"/>
        <v>11.318574888109579</v>
      </c>
      <c r="O30" s="48">
        <f t="shared" si="10"/>
        <v>11.322022857408191</v>
      </c>
      <c r="P30" s="48">
        <f t="shared" si="11"/>
        <v>11.323377010283016</v>
      </c>
      <c r="Q30" s="48">
        <f t="shared" si="12"/>
        <v>11.328171276062168</v>
      </c>
    </row>
    <row r="31" spans="1:17" x14ac:dyDescent="0.3">
      <c r="A31" s="39">
        <v>6</v>
      </c>
      <c r="B31" s="39">
        <v>2017</v>
      </c>
      <c r="C31" s="43">
        <v>11.422000000000001</v>
      </c>
      <c r="D31" s="41">
        <f t="shared" si="0"/>
        <v>809669</v>
      </c>
      <c r="E31" s="44">
        <v>9248039.318</v>
      </c>
      <c r="F31" s="48">
        <f t="shared" si="1"/>
        <v>11.390745504159348</v>
      </c>
      <c r="G31" s="48">
        <f t="shared" si="13"/>
        <v>11.371721029973338</v>
      </c>
      <c r="H31" s="48">
        <f t="shared" si="3"/>
        <v>11.355860583075321</v>
      </c>
      <c r="I31" s="48">
        <f t="shared" si="4"/>
        <v>11.337894747448399</v>
      </c>
      <c r="J31" s="48">
        <f t="shared" si="5"/>
        <v>11.325995992087014</v>
      </c>
      <c r="K31" s="48">
        <f t="shared" si="14"/>
        <v>11.315288383465553</v>
      </c>
      <c r="L31" s="48">
        <f t="shared" si="7"/>
        <v>11.312645587897153</v>
      </c>
      <c r="M31" s="48">
        <f t="shared" si="8"/>
        <v>11.318143712848409</v>
      </c>
      <c r="N31" s="48">
        <f t="shared" si="9"/>
        <v>11.319943865440878</v>
      </c>
      <c r="O31" s="48">
        <f t="shared" si="10"/>
        <v>11.321403700070514</v>
      </c>
      <c r="P31" s="48">
        <f t="shared" si="11"/>
        <v>11.324686454743173</v>
      </c>
      <c r="Q31" s="48">
        <f t="shared" si="12"/>
        <v>11.325917820699452</v>
      </c>
    </row>
    <row r="32" spans="1:17" x14ac:dyDescent="0.3">
      <c r="A32" s="39">
        <v>7</v>
      </c>
      <c r="B32" s="39">
        <v>2017</v>
      </c>
      <c r="C32" s="43">
        <v>11.398</v>
      </c>
      <c r="D32" s="41">
        <f t="shared" si="0"/>
        <v>800142.00000000012</v>
      </c>
      <c r="E32" s="44">
        <v>9120018.5160000008</v>
      </c>
      <c r="F32" s="48">
        <f t="shared" si="1"/>
        <v>11.410071017032434</v>
      </c>
      <c r="G32" s="48">
        <f t="shared" si="13"/>
        <v>11.392549871665629</v>
      </c>
      <c r="H32" s="48">
        <f t="shared" si="3"/>
        <v>11.375427514266688</v>
      </c>
      <c r="I32" s="48">
        <f t="shared" si="4"/>
        <v>11.359753358689806</v>
      </c>
      <c r="J32" s="48">
        <f t="shared" si="5"/>
        <v>11.341807008853866</v>
      </c>
      <c r="K32" s="48">
        <f t="shared" si="14"/>
        <v>11.329198226753512</v>
      </c>
      <c r="L32" s="48">
        <f t="shared" si="7"/>
        <v>11.318236310749601</v>
      </c>
      <c r="M32" s="48">
        <f t="shared" si="8"/>
        <v>11.31526157355316</v>
      </c>
      <c r="N32" s="48">
        <f t="shared" si="9"/>
        <v>11.320374458873703</v>
      </c>
      <c r="O32" s="48">
        <f t="shared" si="10"/>
        <v>11.322054706570366</v>
      </c>
      <c r="P32" s="48">
        <f t="shared" si="11"/>
        <v>11.323419570056135</v>
      </c>
      <c r="Q32" s="48">
        <f t="shared" si="12"/>
        <v>11.326567179349333</v>
      </c>
    </row>
    <row r="33" spans="1:17" x14ac:dyDescent="0.3">
      <c r="A33" s="39">
        <v>8</v>
      </c>
      <c r="B33" s="39">
        <v>2017</v>
      </c>
      <c r="C33" s="43">
        <v>11.313000000000001</v>
      </c>
      <c r="D33" s="41">
        <f t="shared" si="0"/>
        <v>787386.99999999988</v>
      </c>
      <c r="E33" s="44">
        <v>8907709.1309999991</v>
      </c>
      <c r="F33" s="48">
        <f t="shared" si="1"/>
        <v>11.355841466203136</v>
      </c>
      <c r="G33" s="48">
        <f t="shared" si="13"/>
        <v>11.37818693533033</v>
      </c>
      <c r="H33" s="48">
        <f t="shared" si="3"/>
        <v>11.376907842524199</v>
      </c>
      <c r="I33" s="48">
        <f t="shared" si="4"/>
        <v>11.367818903896405</v>
      </c>
      <c r="J33" s="48">
        <f t="shared" si="5"/>
        <v>11.355857371227213</v>
      </c>
      <c r="K33" s="48">
        <f t="shared" si="14"/>
        <v>11.340072918630513</v>
      </c>
      <c r="L33" s="48">
        <f t="shared" si="7"/>
        <v>11.328519050035624</v>
      </c>
      <c r="M33" s="48">
        <f t="shared" si="8"/>
        <v>11.318058881215295</v>
      </c>
      <c r="N33" s="48">
        <f t="shared" si="9"/>
        <v>11.315195361567433</v>
      </c>
      <c r="O33" s="48">
        <f t="shared" si="10"/>
        <v>11.320177164329241</v>
      </c>
      <c r="P33" s="48">
        <f t="shared" si="11"/>
        <v>11.321819993147129</v>
      </c>
      <c r="Q33" s="48">
        <f t="shared" si="12"/>
        <v>11.323156530373421</v>
      </c>
    </row>
    <row r="34" spans="1:17" x14ac:dyDescent="0.3">
      <c r="A34" s="39">
        <v>9</v>
      </c>
      <c r="B34" s="39">
        <v>2017</v>
      </c>
      <c r="C34" s="43">
        <v>11.318</v>
      </c>
      <c r="D34" s="41">
        <f t="shared" si="0"/>
        <v>1525156</v>
      </c>
      <c r="E34" s="44">
        <v>17261715.607999999</v>
      </c>
      <c r="F34" s="48">
        <f t="shared" si="1"/>
        <v>11.316297573277556</v>
      </c>
      <c r="G34" s="48">
        <f t="shared" si="13"/>
        <v>11.337299872939278</v>
      </c>
      <c r="H34" s="48">
        <f t="shared" si="3"/>
        <v>11.354784033516607</v>
      </c>
      <c r="I34" s="48">
        <f t="shared" si="4"/>
        <v>11.36065987036873</v>
      </c>
      <c r="J34" s="48">
        <f t="shared" si="5"/>
        <v>11.358304016417657</v>
      </c>
      <c r="K34" s="48">
        <f t="shared" si="14"/>
        <v>11.350596040406028</v>
      </c>
      <c r="L34" s="48">
        <f t="shared" si="7"/>
        <v>11.337767968224831</v>
      </c>
      <c r="M34" s="48">
        <f t="shared" si="8"/>
        <v>11.32772890754099</v>
      </c>
      <c r="N34" s="48">
        <f t="shared" si="9"/>
        <v>11.318055254651101</v>
      </c>
      <c r="O34" s="48">
        <f t="shared" si="10"/>
        <v>11.315345874355804</v>
      </c>
      <c r="P34" s="48">
        <f t="shared" si="11"/>
        <v>11.32006989882847</v>
      </c>
      <c r="Q34" s="48">
        <f t="shared" si="12"/>
        <v>11.321637361498528</v>
      </c>
    </row>
    <row r="35" spans="1:17" x14ac:dyDescent="0.3">
      <c r="A35" s="39">
        <v>10</v>
      </c>
      <c r="B35" s="39">
        <v>2017</v>
      </c>
      <c r="C35" s="43">
        <v>11.282999999999999</v>
      </c>
      <c r="D35" s="41">
        <f t="shared" si="0"/>
        <v>2108245</v>
      </c>
      <c r="E35" s="44">
        <v>23787328.335000001</v>
      </c>
      <c r="F35" s="48">
        <f t="shared" ref="F35:F49" si="15">IF(C35=0,"",((E34+E35)/(D34+D35)))</f>
        <v>11.297691596110642</v>
      </c>
      <c r="G35" s="48">
        <f t="shared" si="13"/>
        <v>11.300418177483291</v>
      </c>
      <c r="H35" s="48">
        <f t="shared" si="3"/>
        <v>11.31537323618589</v>
      </c>
      <c r="I35" s="48">
        <f t="shared" si="4"/>
        <v>11.329688959255954</v>
      </c>
      <c r="J35" s="48">
        <f t="shared" si="5"/>
        <v>11.339223518367586</v>
      </c>
      <c r="K35" s="48">
        <f t="shared" si="14"/>
        <v>11.342575607843791</v>
      </c>
      <c r="L35" s="48">
        <f t="shared" si="7"/>
        <v>11.339702812950273</v>
      </c>
      <c r="M35" s="48">
        <f t="shared" si="8"/>
        <v>11.330859569126028</v>
      </c>
      <c r="N35" s="48">
        <f t="shared" si="9"/>
        <v>11.323521441704134</v>
      </c>
      <c r="O35" s="48">
        <f t="shared" si="10"/>
        <v>11.315304870131946</v>
      </c>
      <c r="P35" s="48">
        <f t="shared" si="11"/>
        <v>11.313112075699054</v>
      </c>
      <c r="Q35" s="48">
        <f t="shared" si="12"/>
        <v>11.317706247943777</v>
      </c>
    </row>
    <row r="36" spans="1:17" x14ac:dyDescent="0.3">
      <c r="A36" s="39">
        <v>11</v>
      </c>
      <c r="B36" s="39">
        <v>2017</v>
      </c>
      <c r="C36" s="43">
        <v>11.368</v>
      </c>
      <c r="D36" s="41">
        <f t="shared" si="0"/>
        <v>3649313</v>
      </c>
      <c r="E36" s="44">
        <v>41485390.184</v>
      </c>
      <c r="F36" s="48">
        <f t="shared" si="15"/>
        <v>11.336875550189855</v>
      </c>
      <c r="G36" s="48">
        <f t="shared" si="13"/>
        <v>11.332922606462372</v>
      </c>
      <c r="H36" s="48">
        <f t="shared" si="3"/>
        <v>11.330978789236962</v>
      </c>
      <c r="I36" s="48">
        <f t="shared" si="4"/>
        <v>11.337024450626661</v>
      </c>
      <c r="J36" s="48">
        <f t="shared" si="5"/>
        <v>11.344132166903997</v>
      </c>
      <c r="K36" s="48">
        <f t="shared" si="14"/>
        <v>11.348527458277989</v>
      </c>
      <c r="L36" s="48">
        <f t="shared" si="7"/>
        <v>11.349326742417128</v>
      </c>
      <c r="M36" s="48">
        <f t="shared" si="8"/>
        <v>11.345874661651981</v>
      </c>
      <c r="N36" s="48">
        <f t="shared" si="9"/>
        <v>11.33751563960068</v>
      </c>
      <c r="O36" s="48">
        <f t="shared" si="10"/>
        <v>11.329749583738366</v>
      </c>
      <c r="P36" s="48">
        <f t="shared" si="11"/>
        <v>11.321605664196984</v>
      </c>
      <c r="Q36" s="48">
        <f t="shared" si="12"/>
        <v>11.318972811625219</v>
      </c>
    </row>
    <row r="37" spans="1:17" x14ac:dyDescent="0.3">
      <c r="A37" s="39">
        <v>12</v>
      </c>
      <c r="B37" s="39">
        <v>2017</v>
      </c>
      <c r="C37" s="43">
        <v>11.286</v>
      </c>
      <c r="D37" s="41">
        <f t="shared" si="0"/>
        <v>4550009</v>
      </c>
      <c r="E37" s="44">
        <v>51351401.574000001</v>
      </c>
      <c r="F37" s="48">
        <f t="shared" si="15"/>
        <v>11.322496147608302</v>
      </c>
      <c r="G37" s="48">
        <f t="shared" si="13"/>
        <v>11.314417853699132</v>
      </c>
      <c r="H37" s="48">
        <f t="shared" ref="H37:H49" si="16">IF(C37=0,"",(SUM(E34:E37)/SUM(D34:D37)))</f>
        <v>11.314879567534877</v>
      </c>
      <c r="I37" s="48">
        <f t="shared" si="4"/>
        <v>11.314762298585354</v>
      </c>
      <c r="J37" s="48">
        <f t="shared" si="5"/>
        <v>11.31972509517705</v>
      </c>
      <c r="K37" s="48">
        <f t="shared" si="14"/>
        <v>11.325544440197525</v>
      </c>
      <c r="L37" s="48">
        <f t="shared" si="7"/>
        <v>11.330563275958973</v>
      </c>
      <c r="M37" s="48">
        <f t="shared" si="8"/>
        <v>11.333575612432568</v>
      </c>
      <c r="N37" s="48">
        <f t="shared" si="9"/>
        <v>11.333073494084486</v>
      </c>
      <c r="O37" s="48">
        <f t="shared" si="10"/>
        <v>11.328107007392507</v>
      </c>
      <c r="P37" s="48">
        <f t="shared" si="11"/>
        <v>11.323246817797994</v>
      </c>
      <c r="Q37" s="48">
        <f t="shared" si="12"/>
        <v>11.316986175359352</v>
      </c>
    </row>
    <row r="38" spans="1:17" x14ac:dyDescent="0.3">
      <c r="A38" s="39">
        <v>1</v>
      </c>
      <c r="B38" s="39">
        <v>2018</v>
      </c>
      <c r="C38" s="43">
        <v>11.282999999999999</v>
      </c>
      <c r="D38" s="41">
        <f t="shared" si="0"/>
        <v>4049278.0000000005</v>
      </c>
      <c r="E38" s="44">
        <v>45688003.674000002</v>
      </c>
      <c r="F38" s="48">
        <f t="shared" si="15"/>
        <v>11.284587344043755</v>
      </c>
      <c r="G38" s="48">
        <f t="shared" si="13"/>
        <v>11.309439073200203</v>
      </c>
      <c r="H38" s="48">
        <f t="shared" si="16"/>
        <v>11.305556601537454</v>
      </c>
      <c r="I38" s="48">
        <f t="shared" ref="I38:I49" si="17">IF(C38=0,"",(SUM(E34:E38)/SUM(D34:D38)))</f>
        <v>11.306751546924094</v>
      </c>
      <c r="J38" s="48">
        <f t="shared" si="5"/>
        <v>11.307046695775515</v>
      </c>
      <c r="K38" s="48">
        <f t="shared" si="14"/>
        <v>11.311212552484239</v>
      </c>
      <c r="L38" s="48">
        <f t="shared" si="7"/>
        <v>11.316119833259652</v>
      </c>
      <c r="M38" s="48">
        <f t="shared" si="8"/>
        <v>11.320878407452339</v>
      </c>
      <c r="N38" s="48">
        <f t="shared" si="9"/>
        <v>11.324409418569918</v>
      </c>
      <c r="O38" s="48">
        <f t="shared" si="10"/>
        <v>11.325068997688598</v>
      </c>
      <c r="P38" s="48">
        <f t="shared" si="11"/>
        <v>11.321800485674247</v>
      </c>
      <c r="Q38" s="48">
        <f t="shared" si="12"/>
        <v>11.318544978406726</v>
      </c>
    </row>
    <row r="39" spans="1:17" x14ac:dyDescent="0.3">
      <c r="A39" s="39">
        <v>2</v>
      </c>
      <c r="B39" s="39">
        <v>2018</v>
      </c>
      <c r="C39" s="43">
        <v>11.311</v>
      </c>
      <c r="D39" s="41">
        <f t="shared" si="0"/>
        <v>4601007</v>
      </c>
      <c r="E39" s="44">
        <v>52041990.177000001</v>
      </c>
      <c r="F39" s="48">
        <f t="shared" si="15"/>
        <v>11.297892942371265</v>
      </c>
      <c r="G39" s="48">
        <f t="shared" si="13"/>
        <v>11.293793564370613</v>
      </c>
      <c r="H39" s="48">
        <f t="shared" si="16"/>
        <v>11.309865304810968</v>
      </c>
      <c r="I39" s="48">
        <f t="shared" si="17"/>
        <v>11.30687769605966</v>
      </c>
      <c r="J39" s="48">
        <f t="shared" ref="J39:J49" si="18">IF(C39=0,"",SUM(E34:E39)/SUM(D34:D39))</f>
        <v>11.307705858045848</v>
      </c>
      <c r="K39" s="48">
        <f t="shared" si="14"/>
        <v>11.307901836472714</v>
      </c>
      <c r="L39" s="48">
        <f t="shared" si="7"/>
        <v>11.311168242032354</v>
      </c>
      <c r="M39" s="48">
        <f t="shared" si="8"/>
        <v>11.315090280087514</v>
      </c>
      <c r="N39" s="48">
        <f t="shared" si="9"/>
        <v>11.319022324109618</v>
      </c>
      <c r="O39" s="48">
        <f t="shared" si="10"/>
        <v>11.322119550683302</v>
      </c>
      <c r="P39" s="48">
        <f t="shared" si="11"/>
        <v>11.322906374080384</v>
      </c>
      <c r="Q39" s="48">
        <f t="shared" si="12"/>
        <v>11.320319903264343</v>
      </c>
    </row>
    <row r="40" spans="1:17" x14ac:dyDescent="0.3">
      <c r="A40" s="39">
        <v>3</v>
      </c>
      <c r="B40" s="39">
        <v>2018</v>
      </c>
      <c r="C40" s="43">
        <v>11.295</v>
      </c>
      <c r="D40" s="41">
        <f t="shared" si="0"/>
        <v>3942533</v>
      </c>
      <c r="E40" s="44">
        <v>44530910.234999999</v>
      </c>
      <c r="F40" s="48">
        <f t="shared" si="15"/>
        <v>11.30361658188526</v>
      </c>
      <c r="G40" s="48">
        <f t="shared" si="13"/>
        <v>11.296987226052185</v>
      </c>
      <c r="H40" s="48">
        <f t="shared" si="16"/>
        <v>11.29407102224155</v>
      </c>
      <c r="I40" s="48">
        <f t="shared" si="17"/>
        <v>11.307046597608521</v>
      </c>
      <c r="J40" s="48">
        <f t="shared" si="18"/>
        <v>11.304832830496082</v>
      </c>
      <c r="K40" s="48">
        <f t="shared" si="14"/>
        <v>11.305655002155326</v>
      </c>
      <c r="L40" s="48">
        <f t="shared" si="7"/>
        <v>11.305884382726196</v>
      </c>
      <c r="M40" s="48">
        <f t="shared" si="8"/>
        <v>11.308717788173407</v>
      </c>
      <c r="N40" s="48">
        <f t="shared" si="9"/>
        <v>11.312137315730508</v>
      </c>
      <c r="O40" s="48">
        <f t="shared" si="10"/>
        <v>11.315691016030122</v>
      </c>
      <c r="P40" s="48">
        <f t="shared" si="11"/>
        <v>11.318657789626826</v>
      </c>
      <c r="Q40" s="48">
        <f t="shared" si="12"/>
        <v>11.319658449145656</v>
      </c>
    </row>
    <row r="41" spans="1:17" x14ac:dyDescent="0.3">
      <c r="A41" s="39">
        <v>4</v>
      </c>
      <c r="B41" s="39">
        <v>2018</v>
      </c>
      <c r="C41" s="43">
        <v>11.335000000000001</v>
      </c>
      <c r="D41" s="41">
        <f t="shared" si="0"/>
        <v>1657277.9999999998</v>
      </c>
      <c r="E41" s="44">
        <v>18785246.129999999</v>
      </c>
      <c r="F41" s="48">
        <f t="shared" si="15"/>
        <v>11.306838099535858</v>
      </c>
      <c r="G41" s="48">
        <f t="shared" si="13"/>
        <v>11.308715295381214</v>
      </c>
      <c r="H41" s="48">
        <f t="shared" si="16"/>
        <v>11.301408089882344</v>
      </c>
      <c r="I41" s="48">
        <f t="shared" si="17"/>
        <v>11.297679017750168</v>
      </c>
      <c r="J41" s="48">
        <f t="shared" si="18"/>
        <v>11.309110194927994</v>
      </c>
      <c r="K41" s="48">
        <f t="shared" si="14"/>
        <v>11.30686866698187</v>
      </c>
      <c r="L41" s="48">
        <f t="shared" ref="L41:L49" si="19">IF(C41=0,"",SUM(E34:E41)/SUM(D34:D41))</f>
        <v>11.307519555957505</v>
      </c>
      <c r="M41" s="48">
        <f t="shared" si="8"/>
        <v>11.30768015131704</v>
      </c>
      <c r="N41" s="48">
        <f t="shared" si="9"/>
        <v>11.310291925638232</v>
      </c>
      <c r="O41" s="48">
        <f t="shared" si="10"/>
        <v>11.313467716048065</v>
      </c>
      <c r="P41" s="48">
        <f t="shared" si="11"/>
        <v>11.316754603262591</v>
      </c>
      <c r="Q41" s="48">
        <f t="shared" si="12"/>
        <v>11.319490024186919</v>
      </c>
    </row>
    <row r="42" spans="1:17" x14ac:dyDescent="0.3">
      <c r="A42" s="39">
        <v>5</v>
      </c>
      <c r="B42" s="39">
        <v>2018</v>
      </c>
      <c r="C42" s="43">
        <v>11.276</v>
      </c>
      <c r="D42" s="41">
        <f t="shared" si="0"/>
        <v>1159597</v>
      </c>
      <c r="E42" s="44">
        <v>13075615.772</v>
      </c>
      <c r="F42" s="48">
        <f t="shared" si="15"/>
        <v>11.310712013135122</v>
      </c>
      <c r="G42" s="48">
        <f t="shared" si="13"/>
        <v>11.301547729771601</v>
      </c>
      <c r="H42" s="48">
        <f t="shared" si="16"/>
        <v>11.305375931601089</v>
      </c>
      <c r="I42" s="48">
        <f t="shared" si="17"/>
        <v>11.299496102096262</v>
      </c>
      <c r="J42" s="48">
        <f t="shared" si="18"/>
        <v>11.296419533818693</v>
      </c>
      <c r="K42" s="48">
        <f t="shared" si="14"/>
        <v>11.30748393128642</v>
      </c>
      <c r="L42" s="48">
        <f t="shared" si="19"/>
        <v>11.305476791889962</v>
      </c>
      <c r="M42" s="48">
        <f t="shared" ref="M42:M49" si="20">IF(C42=0,"",SUM(E34:E42)/SUM(D34:D42))</f>
        <v>11.306177898795761</v>
      </c>
      <c r="N42" s="48">
        <f t="shared" si="9"/>
        <v>11.306369538879743</v>
      </c>
      <c r="O42" s="48">
        <f t="shared" si="10"/>
        <v>11.308912637051511</v>
      </c>
      <c r="P42" s="48">
        <f t="shared" si="11"/>
        <v>11.31200185852623</v>
      </c>
      <c r="Q42" s="48">
        <f t="shared" si="12"/>
        <v>11.315242162602944</v>
      </c>
    </row>
    <row r="43" spans="1:17" x14ac:dyDescent="0.3">
      <c r="A43" s="39">
        <v>6</v>
      </c>
      <c r="B43" s="39">
        <v>2018</v>
      </c>
      <c r="C43" s="43">
        <v>11.319000000000001</v>
      </c>
      <c r="D43" s="41">
        <f t="shared" si="0"/>
        <v>831936</v>
      </c>
      <c r="E43" s="44">
        <v>9416683.5840000007</v>
      </c>
      <c r="F43" s="48">
        <f t="shared" si="15"/>
        <v>11.293962668959038</v>
      </c>
      <c r="G43" s="48">
        <f t="shared" si="13"/>
        <v>11.312601690249235</v>
      </c>
      <c r="H43" s="48">
        <f t="shared" si="16"/>
        <v>11.303460325470693</v>
      </c>
      <c r="I43" s="48">
        <f t="shared" si="17"/>
        <v>11.30630555977268</v>
      </c>
      <c r="J43" s="48">
        <f t="shared" si="18"/>
        <v>11.300495139496169</v>
      </c>
      <c r="K43" s="48">
        <f t="shared" si="14"/>
        <v>11.297323046216947</v>
      </c>
      <c r="L43" s="48">
        <f t="shared" si="19"/>
        <v>11.307875922258509</v>
      </c>
      <c r="M43" s="48">
        <f t="shared" si="20"/>
        <v>11.305900550246418</v>
      </c>
      <c r="N43" s="48">
        <f t="shared" ref="N43:N49" si="21">IF(C43=0,"",SUM(E34:E43)/SUM(D34:D43))</f>
        <v>11.30655786010662</v>
      </c>
      <c r="O43" s="48">
        <f t="shared" si="10"/>
        <v>11.306733610334431</v>
      </c>
      <c r="P43" s="48">
        <f t="shared" si="11"/>
        <v>11.309195560456871</v>
      </c>
      <c r="Q43" s="48">
        <f t="shared" si="12"/>
        <v>11.312192922184794</v>
      </c>
    </row>
    <row r="44" spans="1:17" x14ac:dyDescent="0.3">
      <c r="A44" s="39">
        <v>7</v>
      </c>
      <c r="B44" s="39">
        <v>2018</v>
      </c>
      <c r="C44" s="43">
        <v>11.305</v>
      </c>
      <c r="D44" s="41">
        <f t="shared" si="0"/>
        <v>764877</v>
      </c>
      <c r="E44" s="44">
        <v>8646934.4849999994</v>
      </c>
      <c r="F44" s="48">
        <f t="shared" si="15"/>
        <v>11.312293968673851</v>
      </c>
      <c r="G44" s="48">
        <f t="shared" si="13"/>
        <v>11.297025421109341</v>
      </c>
      <c r="H44" s="48">
        <f t="shared" si="16"/>
        <v>11.311284343388115</v>
      </c>
      <c r="I44" s="48">
        <f t="shared" si="17"/>
        <v>11.303601257793446</v>
      </c>
      <c r="J44" s="48">
        <f t="shared" si="18"/>
        <v>11.306228491387202</v>
      </c>
      <c r="K44" s="48">
        <f t="shared" si="14"/>
        <v>11.300697748085353</v>
      </c>
      <c r="L44" s="48">
        <f t="shared" si="19"/>
        <v>11.297595443001805</v>
      </c>
      <c r="M44" s="48">
        <f t="shared" si="20"/>
        <v>11.307788651695951</v>
      </c>
      <c r="N44" s="48">
        <f t="shared" si="21"/>
        <v>11.305875332104444</v>
      </c>
      <c r="O44" s="48">
        <f t="shared" ref="O44:O49" si="22">IF(C44=0,"",SUM(E34:E44)/SUM(D34:D44))</f>
        <v>11.306516542380519</v>
      </c>
      <c r="P44" s="48">
        <f t="shared" si="11"/>
        <v>11.306688853327024</v>
      </c>
      <c r="Q44" s="48">
        <f t="shared" si="12"/>
        <v>11.309090091195388</v>
      </c>
    </row>
    <row r="45" spans="1:17" x14ac:dyDescent="0.3">
      <c r="A45" s="39">
        <v>8</v>
      </c>
      <c r="B45" s="39">
        <v>2018</v>
      </c>
      <c r="C45" s="43">
        <v>11.335000000000001</v>
      </c>
      <c r="D45" s="41">
        <f t="shared" si="0"/>
        <v>704391</v>
      </c>
      <c r="E45" s="44">
        <v>7984271.9850000003</v>
      </c>
      <c r="F45" s="48">
        <f t="shared" si="15"/>
        <v>11.319382488422805</v>
      </c>
      <c r="G45" s="48">
        <f t="shared" si="13"/>
        <v>11.319244210422022</v>
      </c>
      <c r="H45" s="48">
        <f t="shared" si="16"/>
        <v>11.304754542662232</v>
      </c>
      <c r="I45" s="48">
        <f t="shared" si="17"/>
        <v>11.314548281884669</v>
      </c>
      <c r="J45" s="48">
        <f t="shared" si="18"/>
        <v>11.306042261935508</v>
      </c>
      <c r="K45" s="48">
        <f t="shared" si="14"/>
        <v>11.30771194599996</v>
      </c>
      <c r="L45" s="48">
        <f t="shared" si="19"/>
        <v>11.302062004087091</v>
      </c>
      <c r="M45" s="48">
        <f t="shared" si="20"/>
        <v>11.298779017170283</v>
      </c>
      <c r="N45" s="48">
        <f t="shared" si="21"/>
        <v>11.308528414985611</v>
      </c>
      <c r="O45" s="48">
        <f t="shared" si="22"/>
        <v>11.306607533339445</v>
      </c>
      <c r="P45" s="48">
        <f t="shared" ref="P45:P49" si="23">IF(C45=0,"",SUM(E34:E45)/SUM(D34:D45))</f>
        <v>11.307195656557999</v>
      </c>
      <c r="Q45" s="48">
        <f t="shared" si="12"/>
        <v>11.307346336176707</v>
      </c>
    </row>
    <row r="46" spans="1:17" x14ac:dyDescent="0.3">
      <c r="A46" s="39">
        <v>9</v>
      </c>
      <c r="B46" s="39">
        <v>2018</v>
      </c>
      <c r="C46" s="43">
        <v>11.315</v>
      </c>
      <c r="D46" s="41">
        <f t="shared" si="0"/>
        <v>1030352.0000000001</v>
      </c>
      <c r="E46" s="44">
        <v>11658432.880000001</v>
      </c>
      <c r="F46" s="48">
        <f t="shared" si="15"/>
        <v>11.323120983915198</v>
      </c>
      <c r="G46" s="48">
        <f t="shared" si="13"/>
        <v>11.317576011553756</v>
      </c>
      <c r="H46" s="48">
        <f t="shared" si="16"/>
        <v>11.317931601329828</v>
      </c>
      <c r="I46" s="48">
        <f t="shared" si="17"/>
        <v>11.307105036501763</v>
      </c>
      <c r="J46" s="48">
        <f t="shared" si="18"/>
        <v>11.314623980654575</v>
      </c>
      <c r="K46" s="48">
        <f t="shared" si="14"/>
        <v>11.306956904315584</v>
      </c>
      <c r="L46" s="48">
        <f t="shared" si="19"/>
        <v>11.308223059247805</v>
      </c>
      <c r="M46" s="48">
        <f t="shared" si="20"/>
        <v>11.302773306197471</v>
      </c>
      <c r="N46" s="48">
        <f t="shared" si="21"/>
        <v>11.299496596362467</v>
      </c>
      <c r="O46" s="48">
        <f t="shared" si="22"/>
        <v>11.308775923123532</v>
      </c>
      <c r="P46" s="48">
        <f t="shared" si="23"/>
        <v>11.306905211386242</v>
      </c>
      <c r="Q46" s="48">
        <f t="shared" si="12"/>
        <v>11.307458665265999</v>
      </c>
    </row>
    <row r="47" spans="1:17" x14ac:dyDescent="0.3">
      <c r="A47" s="39">
        <v>10</v>
      </c>
      <c r="B47" s="39">
        <v>2018</v>
      </c>
      <c r="C47" s="43">
        <v>11.308999999999999</v>
      </c>
      <c r="D47" s="41">
        <f t="shared" si="0"/>
        <v>2100002</v>
      </c>
      <c r="E47" s="44">
        <v>23748922.618000001</v>
      </c>
      <c r="F47" s="48">
        <f t="shared" si="15"/>
        <v>11.310974892296528</v>
      </c>
      <c r="G47" s="48">
        <f t="shared" si="13"/>
        <v>11.315387980947886</v>
      </c>
      <c r="H47" s="48">
        <f t="shared" si="16"/>
        <v>11.313660550366965</v>
      </c>
      <c r="I47" s="48">
        <f t="shared" si="17"/>
        <v>11.314478378395297</v>
      </c>
      <c r="J47" s="48">
        <f t="shared" si="18"/>
        <v>11.307708789127247</v>
      </c>
      <c r="K47" s="48">
        <f t="shared" si="14"/>
        <v>11.313192148617803</v>
      </c>
      <c r="L47" s="48">
        <f t="shared" si="19"/>
        <v>11.307308845664897</v>
      </c>
      <c r="M47" s="48">
        <f t="shared" si="20"/>
        <v>11.308320223359104</v>
      </c>
      <c r="N47" s="48">
        <f t="shared" si="21"/>
        <v>11.303400719083516</v>
      </c>
      <c r="O47" s="48">
        <f t="shared" si="22"/>
        <v>11.300282582038074</v>
      </c>
      <c r="P47" s="48">
        <f t="shared" si="23"/>
        <v>11.308792126725603</v>
      </c>
      <c r="Q47" s="48">
        <f t="shared" si="12"/>
        <v>11.307046438583962</v>
      </c>
    </row>
    <row r="48" spans="1:17" x14ac:dyDescent="0.3">
      <c r="A48" s="39">
        <v>11</v>
      </c>
      <c r="B48" s="39">
        <v>2018</v>
      </c>
      <c r="C48" s="43">
        <v>11.297000000000001</v>
      </c>
      <c r="D48" s="41">
        <f t="shared" si="0"/>
        <v>3415288.9999999995</v>
      </c>
      <c r="E48" s="44">
        <v>38582519.832999997</v>
      </c>
      <c r="F48" s="48">
        <f t="shared" si="15"/>
        <v>11.301569119562322</v>
      </c>
      <c r="G48" s="48">
        <f t="shared" si="13"/>
        <v>11.303683279243918</v>
      </c>
      <c r="H48" s="48">
        <f t="shared" si="16"/>
        <v>11.306725915492258</v>
      </c>
      <c r="I48" s="48">
        <f t="shared" si="17"/>
        <v>11.306561208352781</v>
      </c>
      <c r="J48" s="48">
        <f t="shared" si="18"/>
        <v>11.307730922101399</v>
      </c>
      <c r="K48" s="48">
        <f t="shared" si="14"/>
        <v>11.304053783441951</v>
      </c>
      <c r="L48" s="48">
        <f t="shared" si="19"/>
        <v>11.308450877601507</v>
      </c>
      <c r="M48" s="48">
        <f t="shared" si="20"/>
        <v>11.305052847207739</v>
      </c>
      <c r="N48" s="48">
        <f t="shared" si="21"/>
        <v>11.306406958993259</v>
      </c>
      <c r="O48" s="48">
        <f t="shared" si="22"/>
        <v>11.302499506236257</v>
      </c>
      <c r="P48" s="48">
        <f t="shared" si="23"/>
        <v>11.299893400872145</v>
      </c>
      <c r="Q48" s="48">
        <f t="shared" si="12"/>
        <v>11.307551256256884</v>
      </c>
    </row>
    <row r="49" spans="1:17" x14ac:dyDescent="0.3">
      <c r="A49" s="39">
        <v>12</v>
      </c>
      <c r="B49" s="39">
        <v>2018</v>
      </c>
      <c r="C49" s="43">
        <v>11.307</v>
      </c>
      <c r="D49" s="41">
        <f t="shared" si="0"/>
        <v>4154836</v>
      </c>
      <c r="E49" s="44">
        <v>46978730.652000003</v>
      </c>
      <c r="F49" s="48">
        <f t="shared" si="15"/>
        <v>11.302488464193127</v>
      </c>
      <c r="G49" s="48">
        <f t="shared" si="13"/>
        <v>11.303902534372092</v>
      </c>
      <c r="H49" s="48">
        <f t="shared" si="16"/>
        <v>11.304971112321235</v>
      </c>
      <c r="I49" s="48">
        <f t="shared" si="17"/>
        <v>11.306825765484394</v>
      </c>
      <c r="J49" s="48">
        <f t="shared" si="18"/>
        <v>11.306711014863334</v>
      </c>
      <c r="K49" s="48">
        <f t="shared" si="14"/>
        <v>11.307497347612612</v>
      </c>
      <c r="L49" s="48">
        <f t="shared" si="19"/>
        <v>11.304918185997312</v>
      </c>
      <c r="M49" s="48">
        <f t="shared" si="20"/>
        <v>11.308069796184963</v>
      </c>
      <c r="N49" s="48">
        <f t="shared" si="21"/>
        <v>11.305462242646422</v>
      </c>
      <c r="O49" s="48">
        <f t="shared" si="22"/>
        <v>11.306508099220355</v>
      </c>
      <c r="P49" s="48">
        <f t="shared" si="23"/>
        <v>11.303157651533668</v>
      </c>
      <c r="Q49" s="48">
        <f t="shared" si="12"/>
        <v>11.300789199209927</v>
      </c>
    </row>
    <row r="50" spans="1:17" x14ac:dyDescent="0.3">
      <c r="A50" s="39">
        <v>1</v>
      </c>
      <c r="B50" s="39">
        <v>2019</v>
      </c>
      <c r="C50" s="43">
        <v>11.284000000000001</v>
      </c>
      <c r="D50" s="41">
        <f t="shared" si="0"/>
        <v>5149215</v>
      </c>
      <c r="E50" s="44">
        <v>58103742.060000002</v>
      </c>
      <c r="F50" s="48">
        <f t="shared" ref="F50:F61" si="24">IF(C50=0,"",((E49+E50)/(D49+D50)))</f>
        <v>11.294270926932796</v>
      </c>
      <c r="G50" s="48">
        <f t="shared" ref="G50:G61" si="25">IF(C50=0,"",(SUM(E48:E50)/SUM(D48:D50)))</f>
        <v>11.29500371442229</v>
      </c>
      <c r="H50" s="48">
        <f t="shared" ref="H50:H61" si="26">IF(C50=0,"",(SUM(E47:E50)/SUM(D47:D50)))</f>
        <v>11.296987083704526</v>
      </c>
      <c r="I50" s="48">
        <f t="shared" ref="I50:I61" si="27">IF(C50=0,"",(SUM(E46:E50)/SUM(D46:D50)))</f>
        <v>11.298158061789712</v>
      </c>
      <c r="J50" s="48">
        <f t="shared" ref="J50:J61" si="28">IF(C50=0,"",SUM(E45:E50)/SUM(D45:D50))</f>
        <v>11.299725718938859</v>
      </c>
      <c r="K50" s="48">
        <f t="shared" ref="K50:K61" si="29">IF(C50=0,"",SUM(E44:E50)/SUM(D44:D50))</f>
        <v>11.299958653007034</v>
      </c>
      <c r="L50" s="48">
        <f t="shared" ref="L50:L61" si="30">IF(C50=0,"",SUM(E43:E50)/SUM(D43:D50))</f>
        <v>11.30083140222594</v>
      </c>
      <c r="M50" s="48">
        <f t="shared" ref="M50:M61" si="31">IF(C50=0,"",SUM(E42:E50)/SUM(D42:D50))</f>
        <v>11.299340274239475</v>
      </c>
      <c r="N50" s="48">
        <f t="shared" ref="N50:N61" si="32">IF(C50=0,"",SUM(E41:E50)/SUM(D41:D50))</f>
        <v>11.302158793830895</v>
      </c>
      <c r="O50" s="48">
        <f t="shared" ref="O50:O61" si="33">IF(C50=0,"",SUM(E40:E50)/SUM(D40:D50))</f>
        <v>11.301025777603858</v>
      </c>
      <c r="P50" s="48">
        <f t="shared" ref="P50:P61" si="34">IF(C50=0,"",SUM(E39:E50)/SUM(D39:D50))</f>
        <v>11.302580824207991</v>
      </c>
      <c r="Q50" s="48">
        <f t="shared" ref="Q50:Q61" si="35">IF(C50=0,"",SUM(E38:E50)/SUM(D38:D50))</f>
        <v>11.300218285339493</v>
      </c>
    </row>
    <row r="51" spans="1:17" x14ac:dyDescent="0.3">
      <c r="A51" s="39">
        <v>2</v>
      </c>
      <c r="B51" s="39">
        <v>2019</v>
      </c>
      <c r="C51" s="43">
        <v>11.32</v>
      </c>
      <c r="D51" s="41">
        <f t="shared" si="0"/>
        <v>3637299</v>
      </c>
      <c r="E51" s="44">
        <v>41174224.68</v>
      </c>
      <c r="F51" s="48">
        <f t="shared" si="24"/>
        <v>11.298902697930034</v>
      </c>
      <c r="G51" s="48">
        <f t="shared" si="25"/>
        <v>11.301502346509446</v>
      </c>
      <c r="H51" s="48">
        <f t="shared" si="26"/>
        <v>11.300562250288706</v>
      </c>
      <c r="I51" s="48">
        <f t="shared" si="27"/>
        <v>11.30152229991362</v>
      </c>
      <c r="J51" s="48">
        <f t="shared" si="28"/>
        <v>11.302234917567837</v>
      </c>
      <c r="K51" s="48">
        <f t="shared" si="29"/>
        <v>11.303377951110237</v>
      </c>
      <c r="L51" s="48">
        <f t="shared" si="30"/>
        <v>11.303437153841518</v>
      </c>
      <c r="M51" s="48">
        <f t="shared" si="31"/>
        <v>11.304031388049227</v>
      </c>
      <c r="N51" s="48">
        <f t="shared" si="32"/>
        <v>11.302614907079958</v>
      </c>
      <c r="O51" s="48">
        <f t="shared" si="33"/>
        <v>11.304796209456327</v>
      </c>
      <c r="P51" s="48">
        <f t="shared" si="34"/>
        <v>11.303443315612641</v>
      </c>
      <c r="Q51" s="48">
        <f t="shared" si="35"/>
        <v>11.304492178767546</v>
      </c>
    </row>
    <row r="52" spans="1:17" x14ac:dyDescent="0.3">
      <c r="A52" s="39">
        <v>3</v>
      </c>
      <c r="B52" s="39">
        <v>2019</v>
      </c>
      <c r="C52" s="43">
        <v>11.295</v>
      </c>
      <c r="D52" s="41">
        <f t="shared" si="0"/>
        <v>3270995</v>
      </c>
      <c r="E52" s="44">
        <v>36945888.524999999</v>
      </c>
      <c r="F52" s="48">
        <f t="shared" si="24"/>
        <v>11.30816279750109</v>
      </c>
      <c r="G52" s="48">
        <f t="shared" si="25"/>
        <v>11.297843963044109</v>
      </c>
      <c r="H52" s="48">
        <f t="shared" si="26"/>
        <v>11.300190436176878</v>
      </c>
      <c r="I52" s="48">
        <f t="shared" si="27"/>
        <v>11.299635287167064</v>
      </c>
      <c r="J52" s="48">
        <f t="shared" si="28"/>
        <v>11.300540397860127</v>
      </c>
      <c r="K52" s="48">
        <f t="shared" si="29"/>
        <v>11.301195046240469</v>
      </c>
      <c r="L52" s="48">
        <f t="shared" si="30"/>
        <v>11.302209943544089</v>
      </c>
      <c r="M52" s="48">
        <f t="shared" si="31"/>
        <v>11.302298028220777</v>
      </c>
      <c r="N52" s="48">
        <f t="shared" si="32"/>
        <v>11.302852514239087</v>
      </c>
      <c r="O52" s="48">
        <f t="shared" si="33"/>
        <v>11.301664889022906</v>
      </c>
      <c r="P52" s="48">
        <f t="shared" si="34"/>
        <v>11.303646716159779</v>
      </c>
      <c r="Q52" s="48">
        <f t="shared" si="35"/>
        <v>11.302575331378502</v>
      </c>
    </row>
    <row r="53" spans="1:17" x14ac:dyDescent="0.3">
      <c r="A53" s="39">
        <v>4</v>
      </c>
      <c r="B53" s="39">
        <v>2019</v>
      </c>
      <c r="C53" s="43">
        <v>11.381</v>
      </c>
      <c r="D53" s="41">
        <f t="shared" si="0"/>
        <v>2305142</v>
      </c>
      <c r="E53" s="44">
        <v>26234821.102000002</v>
      </c>
      <c r="F53" s="48">
        <f t="shared" si="24"/>
        <v>11.330551890493366</v>
      </c>
      <c r="G53" s="48">
        <f t="shared" si="25"/>
        <v>11.32638619370667</v>
      </c>
      <c r="H53" s="48">
        <f t="shared" si="26"/>
        <v>11.311190139410893</v>
      </c>
      <c r="I53" s="48">
        <f t="shared" si="27"/>
        <v>11.31024998257053</v>
      </c>
      <c r="J53" s="48">
        <f t="shared" si="28"/>
        <v>11.308186745353165</v>
      </c>
      <c r="K53" s="48">
        <f t="shared" si="29"/>
        <v>11.308257808148522</v>
      </c>
      <c r="L53" s="48">
        <f t="shared" si="30"/>
        <v>11.308534981464806</v>
      </c>
      <c r="M53" s="48">
        <f t="shared" si="31"/>
        <v>11.30925843952936</v>
      </c>
      <c r="N53" s="48">
        <f t="shared" si="32"/>
        <v>11.30913567706922</v>
      </c>
      <c r="O53" s="48">
        <f t="shared" si="33"/>
        <v>11.309435574203999</v>
      </c>
      <c r="P53" s="48">
        <f t="shared" si="34"/>
        <v>11.308076301825299</v>
      </c>
      <c r="Q53" s="48">
        <f t="shared" si="35"/>
        <v>11.309554706903889</v>
      </c>
    </row>
    <row r="54" spans="1:17" x14ac:dyDescent="0.3">
      <c r="A54" s="39">
        <v>5</v>
      </c>
      <c r="B54" s="39">
        <v>2019</v>
      </c>
      <c r="C54" s="43">
        <v>11.433</v>
      </c>
      <c r="D54" s="41">
        <f t="shared" si="0"/>
        <v>2022230.9999999998</v>
      </c>
      <c r="E54" s="44">
        <v>23120167.022999998</v>
      </c>
      <c r="F54" s="48">
        <f t="shared" si="24"/>
        <v>11.405300195984955</v>
      </c>
      <c r="G54" s="48">
        <f t="shared" si="25"/>
        <v>11.357817448431032</v>
      </c>
      <c r="H54" s="48">
        <f t="shared" si="26"/>
        <v>11.345574884873324</v>
      </c>
      <c r="I54" s="48">
        <f t="shared" si="27"/>
        <v>11.326223978299021</v>
      </c>
      <c r="J54" s="48">
        <f t="shared" si="28"/>
        <v>11.32233529408729</v>
      </c>
      <c r="K54" s="48">
        <f t="shared" si="29"/>
        <v>11.318723216194426</v>
      </c>
      <c r="L54" s="48">
        <f t="shared" si="30"/>
        <v>11.317939536808451</v>
      </c>
      <c r="M54" s="48">
        <f t="shared" si="31"/>
        <v>11.317827714129416</v>
      </c>
      <c r="N54" s="48">
        <f t="shared" si="32"/>
        <v>11.318262982627553</v>
      </c>
      <c r="O54" s="48">
        <f t="shared" si="33"/>
        <v>11.317907714472494</v>
      </c>
      <c r="P54" s="48">
        <f t="shared" si="34"/>
        <v>11.317938637162934</v>
      </c>
      <c r="Q54" s="48">
        <f t="shared" si="35"/>
        <v>11.316346557678834</v>
      </c>
    </row>
    <row r="55" spans="1:17" x14ac:dyDescent="0.3">
      <c r="A55" s="39">
        <v>6</v>
      </c>
      <c r="B55" s="39">
        <v>2019</v>
      </c>
      <c r="C55" s="43">
        <v>11.308999999999999</v>
      </c>
      <c r="D55" s="41">
        <f t="shared" si="0"/>
        <v>817496.00000000012</v>
      </c>
      <c r="E55" s="44">
        <v>9245062.2640000004</v>
      </c>
      <c r="F55" s="48">
        <f t="shared" si="24"/>
        <v>11.397303081246895</v>
      </c>
      <c r="G55" s="48">
        <f t="shared" si="25"/>
        <v>11.389998538155199</v>
      </c>
      <c r="H55" s="48">
        <f t="shared" si="26"/>
        <v>11.353075443471996</v>
      </c>
      <c r="I55" s="48">
        <f t="shared" si="27"/>
        <v>11.343094222985288</v>
      </c>
      <c r="J55" s="48">
        <f t="shared" si="28"/>
        <v>11.325405455803844</v>
      </c>
      <c r="K55" s="48">
        <f t="shared" si="29"/>
        <v>11.32182485533928</v>
      </c>
      <c r="L55" s="48">
        <f t="shared" si="30"/>
        <v>11.318402348725117</v>
      </c>
      <c r="M55" s="48">
        <f t="shared" si="31"/>
        <v>11.317667584655767</v>
      </c>
      <c r="N55" s="48">
        <f t="shared" si="32"/>
        <v>11.317569080363349</v>
      </c>
      <c r="O55" s="48">
        <f t="shared" si="33"/>
        <v>11.317998278687975</v>
      </c>
      <c r="P55" s="48">
        <f t="shared" si="34"/>
        <v>11.317659791622159</v>
      </c>
      <c r="Q55" s="48">
        <f t="shared" si="35"/>
        <v>11.317696706115115</v>
      </c>
    </row>
    <row r="56" spans="1:17" x14ac:dyDescent="0.3">
      <c r="A56" s="39">
        <v>7</v>
      </c>
      <c r="B56" s="39">
        <v>2019</v>
      </c>
      <c r="C56" s="43">
        <v>11.33</v>
      </c>
      <c r="D56" s="41">
        <f t="shared" si="0"/>
        <v>753506</v>
      </c>
      <c r="E56" s="44">
        <v>8537222.9800000004</v>
      </c>
      <c r="F56" s="48">
        <f t="shared" si="24"/>
        <v>11.319072314357335</v>
      </c>
      <c r="G56" s="48">
        <f t="shared" si="25"/>
        <v>11.383189530709533</v>
      </c>
      <c r="H56" s="48">
        <f t="shared" si="26"/>
        <v>11.382333840930766</v>
      </c>
      <c r="I56" s="48">
        <f t="shared" si="27"/>
        <v>11.351179186138198</v>
      </c>
      <c r="J56" s="48">
        <f t="shared" si="28"/>
        <v>11.342323798171094</v>
      </c>
      <c r="K56" s="48">
        <f t="shared" si="29"/>
        <v>11.325598262608514</v>
      </c>
      <c r="L56" s="48">
        <f t="shared" si="30"/>
        <v>11.322103454161601</v>
      </c>
      <c r="M56" s="48">
        <f t="shared" si="31"/>
        <v>11.318744701492506</v>
      </c>
      <c r="N56" s="48">
        <f t="shared" si="32"/>
        <v>11.31800395420823</v>
      </c>
      <c r="O56" s="48">
        <f t="shared" si="33"/>
        <v>11.317895945727658</v>
      </c>
      <c r="P56" s="48">
        <f t="shared" si="34"/>
        <v>11.3183062874339</v>
      </c>
      <c r="Q56" s="48">
        <f t="shared" si="35"/>
        <v>11.317968446436856</v>
      </c>
    </row>
    <row r="57" spans="1:17" x14ac:dyDescent="0.3">
      <c r="A57" s="39">
        <v>8</v>
      </c>
      <c r="B57" s="39">
        <v>2019</v>
      </c>
      <c r="C57" s="43">
        <v>11.268000000000001</v>
      </c>
      <c r="D57" s="41">
        <f>IF(C57=0, "",(E57/C57))</f>
        <v>741092</v>
      </c>
      <c r="E57" s="44">
        <v>8350624.6560000004</v>
      </c>
      <c r="F57" s="48">
        <f t="shared" si="24"/>
        <v>11.29925748328313</v>
      </c>
      <c r="G57" s="48">
        <f t="shared" si="25"/>
        <v>11.302702182523722</v>
      </c>
      <c r="H57" s="48">
        <f t="shared" si="26"/>
        <v>11.363494182600522</v>
      </c>
      <c r="I57" s="48">
        <f t="shared" si="27"/>
        <v>11.369571988986467</v>
      </c>
      <c r="J57" s="48">
        <f t="shared" si="28"/>
        <v>11.344959150239415</v>
      </c>
      <c r="K57" s="48">
        <f t="shared" si="29"/>
        <v>11.33825812471891</v>
      </c>
      <c r="L57" s="48">
        <f t="shared" si="30"/>
        <v>11.323315240389675</v>
      </c>
      <c r="M57" s="48">
        <f t="shared" si="31"/>
        <v>11.320348860825566</v>
      </c>
      <c r="N57" s="48">
        <f t="shared" si="32"/>
        <v>11.317313005915652</v>
      </c>
      <c r="O57" s="48">
        <f t="shared" si="33"/>
        <v>11.316697598376544</v>
      </c>
      <c r="P57" s="48">
        <f t="shared" si="34"/>
        <v>11.316638099216414</v>
      </c>
      <c r="Q57" s="48">
        <f t="shared" si="35"/>
        <v>11.317067772454887</v>
      </c>
    </row>
    <row r="58" spans="1:17" x14ac:dyDescent="0.3">
      <c r="A58" s="39">
        <v>9</v>
      </c>
      <c r="B58" s="39">
        <v>2019</v>
      </c>
      <c r="C58" s="43">
        <v>11.292999999999999</v>
      </c>
      <c r="D58" s="41">
        <f t="shared" si="0"/>
        <v>1177425</v>
      </c>
      <c r="E58" s="44">
        <v>13296660.525</v>
      </c>
      <c r="F58" s="48">
        <f t="shared" si="24"/>
        <v>11.283342905483767</v>
      </c>
      <c r="G58" s="48">
        <f t="shared" si="25"/>
        <v>11.296500127805785</v>
      </c>
      <c r="H58" s="48">
        <f t="shared" si="26"/>
        <v>11.299428495732508</v>
      </c>
      <c r="I58" s="48">
        <f t="shared" si="27"/>
        <v>11.348435151812039</v>
      </c>
      <c r="J58" s="48">
        <f t="shared" si="28"/>
        <v>11.358038277873099</v>
      </c>
      <c r="K58" s="48">
        <f t="shared" si="29"/>
        <v>11.339441597393625</v>
      </c>
      <c r="L58" s="48">
        <f t="shared" si="30"/>
        <v>11.334639287748216</v>
      </c>
      <c r="M58" s="48">
        <f t="shared" si="31"/>
        <v>11.321519265662397</v>
      </c>
      <c r="N58" s="48">
        <f t="shared" si="32"/>
        <v>11.319008775309845</v>
      </c>
      <c r="O58" s="48">
        <f t="shared" si="33"/>
        <v>11.316269929384097</v>
      </c>
      <c r="P58" s="48">
        <f t="shared" si="34"/>
        <v>11.315753188475377</v>
      </c>
      <c r="Q58" s="48">
        <f t="shared" si="35"/>
        <v>11.315727806552308</v>
      </c>
    </row>
    <row r="59" spans="1:17" x14ac:dyDescent="0.3">
      <c r="A59" s="39">
        <v>10</v>
      </c>
      <c r="B59" s="39">
        <v>2019</v>
      </c>
      <c r="C59" s="43">
        <v>11.305</v>
      </c>
      <c r="D59" s="41">
        <f t="shared" si="0"/>
        <v>2062479</v>
      </c>
      <c r="E59" s="44">
        <v>23316325.094999999</v>
      </c>
      <c r="F59" s="48">
        <f t="shared" si="24"/>
        <v>11.30063903745296</v>
      </c>
      <c r="G59" s="48">
        <f t="shared" si="25"/>
        <v>11.294563037993507</v>
      </c>
      <c r="H59" s="48">
        <f t="shared" si="26"/>
        <v>11.300202905395329</v>
      </c>
      <c r="I59" s="48">
        <f t="shared" si="27"/>
        <v>11.3014982210008</v>
      </c>
      <c r="J59" s="48">
        <f t="shared" si="28"/>
        <v>11.336607665677921</v>
      </c>
      <c r="K59" s="48">
        <f t="shared" si="29"/>
        <v>11.346965676762215</v>
      </c>
      <c r="L59" s="48">
        <f t="shared" si="30"/>
        <v>11.334039841172483</v>
      </c>
      <c r="M59" s="48">
        <f t="shared" si="31"/>
        <v>11.330997899350505</v>
      </c>
      <c r="N59" s="48">
        <f t="shared" si="32"/>
        <v>11.319966144228349</v>
      </c>
      <c r="O59" s="48">
        <f t="shared" si="33"/>
        <v>11.317901419822293</v>
      </c>
      <c r="P59" s="48">
        <f t="shared" si="34"/>
        <v>11.315482184484667</v>
      </c>
      <c r="Q59" s="48">
        <f t="shared" si="35"/>
        <v>11.315051501491427</v>
      </c>
    </row>
    <row r="60" spans="1:17" x14ac:dyDescent="0.3">
      <c r="A60" s="39">
        <v>11</v>
      </c>
      <c r="B60" s="39">
        <v>2019</v>
      </c>
      <c r="C60" s="43">
        <v>11.333</v>
      </c>
      <c r="D60" s="41">
        <f t="shared" si="0"/>
        <v>3630367</v>
      </c>
      <c r="E60" s="44">
        <v>41142949.211000003</v>
      </c>
      <c r="F60" s="48">
        <f t="shared" si="24"/>
        <v>11.322855792340071</v>
      </c>
      <c r="G60" s="48">
        <f t="shared" si="25"/>
        <v>11.31773911553125</v>
      </c>
      <c r="H60" s="48">
        <f t="shared" si="26"/>
        <v>11.312896190472062</v>
      </c>
      <c r="I60" s="48">
        <f t="shared" si="27"/>
        <v>11.314436898772714</v>
      </c>
      <c r="J60" s="48">
        <f t="shared" si="28"/>
        <v>11.31395285756992</v>
      </c>
      <c r="K60" s="48">
        <f t="shared" si="29"/>
        <v>11.335438756917252</v>
      </c>
      <c r="L60" s="48">
        <f t="shared" si="30"/>
        <v>11.34321278887866</v>
      </c>
      <c r="M60" s="48">
        <f t="shared" si="31"/>
        <v>11.333814880494197</v>
      </c>
      <c r="N60" s="48">
        <f t="shared" si="32"/>
        <v>11.331353876857476</v>
      </c>
      <c r="O60" s="48">
        <f t="shared" si="33"/>
        <v>11.321816858928926</v>
      </c>
      <c r="P60" s="48">
        <f t="shared" si="34"/>
        <v>11.319745617189753</v>
      </c>
      <c r="Q60" s="48">
        <f t="shared" si="35"/>
        <v>11.317401349932034</v>
      </c>
    </row>
    <row r="61" spans="1:17" x14ac:dyDescent="0.3">
      <c r="A61" s="39">
        <v>12</v>
      </c>
      <c r="B61" s="39">
        <v>2019</v>
      </c>
      <c r="C61" s="43">
        <v>11.336</v>
      </c>
      <c r="D61" s="41">
        <f t="shared" si="0"/>
        <v>4143284</v>
      </c>
      <c r="E61" s="44">
        <v>46968267.424000002</v>
      </c>
      <c r="F61" s="48">
        <f t="shared" si="24"/>
        <v>11.334598972220389</v>
      </c>
      <c r="G61" s="48">
        <f t="shared" si="25"/>
        <v>11.328392541578854</v>
      </c>
      <c r="H61" s="48">
        <f t="shared" si="26"/>
        <v>11.324608834749542</v>
      </c>
      <c r="I61" s="48">
        <f t="shared" si="27"/>
        <v>11.321039833097499</v>
      </c>
      <c r="J61" s="48">
        <f t="shared" si="28"/>
        <v>11.321579604198957</v>
      </c>
      <c r="K61" s="48">
        <f t="shared" si="29"/>
        <v>11.320807876224265</v>
      </c>
      <c r="L61" s="48">
        <f t="shared" si="30"/>
        <v>11.335590269014352</v>
      </c>
      <c r="M61" s="48">
        <f t="shared" si="31"/>
        <v>11.341519898406064</v>
      </c>
      <c r="N61" s="48">
        <f t="shared" si="32"/>
        <v>11.334247568475977</v>
      </c>
      <c r="O61" s="48">
        <f t="shared" si="33"/>
        <v>11.332137638105385</v>
      </c>
      <c r="P61" s="48">
        <f t="shared" si="34"/>
        <v>11.323794769773722</v>
      </c>
      <c r="Q61" s="48">
        <f t="shared" si="35"/>
        <v>11.321734271977625</v>
      </c>
    </row>
    <row r="62" spans="1:17" x14ac:dyDescent="0.3">
      <c r="A62" s="39">
        <v>1</v>
      </c>
      <c r="B62" s="39">
        <v>2020</v>
      </c>
      <c r="C62" s="43">
        <v>11.343999999999999</v>
      </c>
      <c r="D62" s="41">
        <f t="shared" ref="D62:D68" si="36">IF(C62=0, "",(E62/C62))</f>
        <v>4194650</v>
      </c>
      <c r="E62" s="44">
        <v>47584109.600000001</v>
      </c>
      <c r="F62" s="48">
        <f t="shared" ref="F62:F72" si="37">IF(C62=0,"",((E61+E62)/(D61+D62)))</f>
        <v>11.340024642075603</v>
      </c>
      <c r="G62" s="48">
        <f t="shared" ref="G62:G72" si="38">IF(C62=0,"",(SUM(E60:E62)/SUM(D60:D62)))</f>
        <v>11.337893844330955</v>
      </c>
      <c r="H62" s="48">
        <f t="shared" ref="H62:H72" si="39">IF(C62=0,"",(SUM(E59:E62)/SUM(D59:D62)))</f>
        <v>11.33305855625988</v>
      </c>
      <c r="I62" s="48">
        <f t="shared" ref="I62:I72" si="40">IF(C62=0,"",(SUM(E58:E62)/SUM(D58:D62)))</f>
        <v>11.329957207638902</v>
      </c>
      <c r="J62" s="48">
        <f t="shared" ref="J62:J72" si="41">IF(C62=0,"",SUM(E57:E62)/SUM(D57:D62))</f>
        <v>11.327078335239479</v>
      </c>
      <c r="K62" s="48">
        <f t="shared" ref="K62:K72" si="42">IF(C62=0,"",SUM(E56:E62)/SUM(D56:D62))</f>
        <v>11.327210138980865</v>
      </c>
      <c r="L62" s="48">
        <f t="shared" ref="L62:L72" si="43">IF(C62=0,"",SUM(E55:E62)/SUM(D55:D62))</f>
        <v>11.32636045509269</v>
      </c>
      <c r="M62" s="48">
        <f t="shared" ref="M62:M72" si="44">IF(C62=0,"",SUM(E54:E62)/SUM(D54:D62))</f>
        <v>11.337395351471892</v>
      </c>
      <c r="N62" s="48">
        <f t="shared" ref="N62:N72" si="45">IF(C62=0,"",SUM(E53:E62)/SUM(D53:D62))</f>
        <v>11.341996066217032</v>
      </c>
      <c r="O62" s="48">
        <f t="shared" ref="O62:O72" si="46">IF(C62=0,"",SUM(E52:E62)/SUM(D52:D62))</f>
        <v>11.335876159550983</v>
      </c>
      <c r="P62" s="48">
        <f t="shared" ref="P62:P72" si="47">IF(C62=0,"",SUM(E51:E62)/SUM(D51:D62))</f>
        <v>11.333868007946595</v>
      </c>
      <c r="Q62" s="48">
        <f t="shared" ref="Q62:Q73" si="48">IF(C62=0,"",SUM(E50:E62)/SUM(D50:D62))</f>
        <v>11.32629450186389</v>
      </c>
    </row>
    <row r="63" spans="1:17" x14ac:dyDescent="0.3">
      <c r="A63" s="39">
        <v>2</v>
      </c>
      <c r="B63" s="39">
        <v>2020</v>
      </c>
      <c r="C63">
        <v>11.362</v>
      </c>
      <c r="D63" s="41">
        <f t="shared" si="36"/>
        <v>3501741</v>
      </c>
      <c r="E63" s="44">
        <v>39786781.241999999</v>
      </c>
      <c r="F63" s="48">
        <f t="shared" si="37"/>
        <v>11.352189726587437</v>
      </c>
      <c r="G63" s="48">
        <f t="shared" si="38"/>
        <v>11.346524145806367</v>
      </c>
      <c r="H63" s="48">
        <f t="shared" si="39"/>
        <v>11.343350423806218</v>
      </c>
      <c r="I63" s="48">
        <f t="shared" si="40"/>
        <v>11.33883898225475</v>
      </c>
      <c r="J63" s="48">
        <f t="shared" si="41"/>
        <v>11.335954315260985</v>
      </c>
      <c r="K63" s="48">
        <f t="shared" si="42"/>
        <v>11.333365229814472</v>
      </c>
      <c r="L63" s="48">
        <f t="shared" si="43"/>
        <v>11.333239727310845</v>
      </c>
      <c r="M63" s="48">
        <f t="shared" si="44"/>
        <v>11.332297103278272</v>
      </c>
      <c r="N63" s="48">
        <f t="shared" si="45"/>
        <v>11.341134202943541</v>
      </c>
      <c r="O63" s="48">
        <f t="shared" si="46"/>
        <v>11.344759388392937</v>
      </c>
      <c r="P63" s="48">
        <f t="shared" si="47"/>
        <v>11.339072442538207</v>
      </c>
      <c r="Q63" s="48">
        <f t="shared" si="48"/>
        <v>11.33692188124221</v>
      </c>
    </row>
    <row r="64" spans="1:17" x14ac:dyDescent="0.3">
      <c r="A64" s="39">
        <v>3</v>
      </c>
      <c r="B64" s="39">
        <v>2020</v>
      </c>
      <c r="C64" s="43">
        <v>11.388999999999999</v>
      </c>
      <c r="D64" s="41">
        <f t="shared" si="36"/>
        <v>3387313</v>
      </c>
      <c r="E64" s="44">
        <v>38578107.756999999</v>
      </c>
      <c r="F64" s="48">
        <f t="shared" si="37"/>
        <v>11.375275763406703</v>
      </c>
      <c r="G64" s="48">
        <f t="shared" si="38"/>
        <v>11.363439388042121</v>
      </c>
      <c r="H64" s="48">
        <f t="shared" si="39"/>
        <v>11.355973093496889</v>
      </c>
      <c r="I64" s="48">
        <f t="shared" si="40"/>
        <v>11.351550375649182</v>
      </c>
      <c r="J64" s="48">
        <f t="shared" si="41"/>
        <v>11.346960990656045</v>
      </c>
      <c r="K64" s="48">
        <f t="shared" si="42"/>
        <v>11.344085746290977</v>
      </c>
      <c r="L64" s="48">
        <f t="shared" si="43"/>
        <v>11.341616805433983</v>
      </c>
      <c r="M64" s="48">
        <f t="shared" si="44"/>
        <v>11.341245773488708</v>
      </c>
      <c r="N64" s="48">
        <f t="shared" si="45"/>
        <v>11.340165827172886</v>
      </c>
      <c r="O64" s="48">
        <f t="shared" si="46"/>
        <v>11.347268395908468</v>
      </c>
      <c r="P64" s="48">
        <f t="shared" si="47"/>
        <v>11.349974206491023</v>
      </c>
      <c r="Q64" s="48">
        <f t="shared" si="48"/>
        <v>11.344356175936426</v>
      </c>
    </row>
    <row r="65" spans="1:17" x14ac:dyDescent="0.3">
      <c r="A65" s="39">
        <v>4</v>
      </c>
      <c r="B65" s="39">
        <v>2020</v>
      </c>
      <c r="C65" s="43">
        <v>11.45</v>
      </c>
      <c r="D65" s="41">
        <f t="shared" si="36"/>
        <v>1803017</v>
      </c>
      <c r="E65" s="44">
        <v>20644544.649999999</v>
      </c>
      <c r="F65" s="48">
        <f t="shared" si="37"/>
        <v>11.410190181934482</v>
      </c>
      <c r="G65" s="48">
        <f t="shared" si="38"/>
        <v>11.390775989864785</v>
      </c>
      <c r="H65" s="48">
        <f t="shared" si="39"/>
        <v>11.375550324167026</v>
      </c>
      <c r="I65" s="48">
        <f t="shared" si="40"/>
        <v>11.365928000197298</v>
      </c>
      <c r="J65" s="48">
        <f t="shared" si="41"/>
        <v>11.36014200925327</v>
      </c>
      <c r="K65" s="48">
        <f t="shared" si="42"/>
        <v>11.35513694910027</v>
      </c>
      <c r="L65" s="48">
        <f t="shared" si="43"/>
        <v>11.352075829751925</v>
      </c>
      <c r="M65" s="48">
        <f t="shared" si="44"/>
        <v>11.349547239422748</v>
      </c>
      <c r="N65" s="48">
        <f t="shared" si="45"/>
        <v>11.348967241971746</v>
      </c>
      <c r="O65" s="48">
        <f t="shared" si="46"/>
        <v>11.347720767103468</v>
      </c>
      <c r="P65" s="48">
        <f t="shared" si="47"/>
        <v>11.353828673796379</v>
      </c>
      <c r="Q65" s="48">
        <f t="shared" si="48"/>
        <v>11.355879567454117</v>
      </c>
    </row>
    <row r="66" spans="1:17" x14ac:dyDescent="0.3">
      <c r="A66" s="39">
        <v>5</v>
      </c>
      <c r="B66" s="39">
        <v>2020</v>
      </c>
      <c r="C66" s="43">
        <v>11.484</v>
      </c>
      <c r="D66" s="41">
        <f>IF(C66=0, "",(E66/C66))</f>
        <v>1508255.0000000002</v>
      </c>
      <c r="E66" s="44">
        <v>17320800.420000002</v>
      </c>
      <c r="F66" s="48">
        <f t="shared" si="37"/>
        <v>11.465486698163122</v>
      </c>
      <c r="G66" s="48">
        <f t="shared" si="38"/>
        <v>11.426809218215487</v>
      </c>
      <c r="H66" s="48">
        <f t="shared" si="39"/>
        <v>11.404560410030031</v>
      </c>
      <c r="I66" s="48">
        <f t="shared" si="40"/>
        <v>11.386913300098591</v>
      </c>
      <c r="J66" s="48">
        <f t="shared" si="41"/>
        <v>11.375534224517295</v>
      </c>
      <c r="K66" s="48">
        <f t="shared" si="42"/>
        <v>11.368568757280277</v>
      </c>
      <c r="L66" s="48">
        <f t="shared" si="43"/>
        <v>11.363157975496456</v>
      </c>
      <c r="M66" s="48">
        <f t="shared" si="44"/>
        <v>11.359906872380778</v>
      </c>
      <c r="N66" s="48">
        <f t="shared" si="45"/>
        <v>11.357302190551659</v>
      </c>
      <c r="O66" s="48">
        <f t="shared" si="46"/>
        <v>11.356537507588801</v>
      </c>
      <c r="P66" s="48">
        <f t="shared" si="47"/>
        <v>11.355135601163392</v>
      </c>
      <c r="Q66" s="48">
        <f t="shared" si="48"/>
        <v>11.360429638868572</v>
      </c>
    </row>
    <row r="67" spans="1:17" x14ac:dyDescent="0.3">
      <c r="A67" s="39">
        <v>6</v>
      </c>
      <c r="B67" s="39">
        <v>2020</v>
      </c>
      <c r="C67" s="43">
        <v>11.397</v>
      </c>
      <c r="D67" s="41">
        <f t="shared" si="36"/>
        <v>1013149</v>
      </c>
      <c r="E67" s="44">
        <v>11546859.153000001</v>
      </c>
      <c r="F67" s="48">
        <f t="shared" si="37"/>
        <v>11.449041713664293</v>
      </c>
      <c r="G67" s="48">
        <f t="shared" si="38"/>
        <v>11.449441259997583</v>
      </c>
      <c r="H67" s="48">
        <f t="shared" si="39"/>
        <v>11.422892955073397</v>
      </c>
      <c r="I67" s="48">
        <f t="shared" si="40"/>
        <v>11.403877319207471</v>
      </c>
      <c r="J67" s="48">
        <f t="shared" si="41"/>
        <v>11.387576543025192</v>
      </c>
      <c r="K67" s="48">
        <f t="shared" si="42"/>
        <v>11.376646575497448</v>
      </c>
      <c r="L67" s="48">
        <f t="shared" si="43"/>
        <v>11.369811331841012</v>
      </c>
      <c r="M67" s="48">
        <f t="shared" si="44"/>
        <v>11.364516186039163</v>
      </c>
      <c r="N67" s="48">
        <f t="shared" si="45"/>
        <v>11.361329221949552</v>
      </c>
      <c r="O67" s="48">
        <f t="shared" si="46"/>
        <v>11.358782886113392</v>
      </c>
      <c r="P67" s="48">
        <f t="shared" si="47"/>
        <v>11.358005988943082</v>
      </c>
      <c r="Q67" s="48">
        <f t="shared" si="48"/>
        <v>11.356611734226069</v>
      </c>
    </row>
    <row r="68" spans="1:17" x14ac:dyDescent="0.3">
      <c r="A68" s="39">
        <v>7</v>
      </c>
      <c r="B68" s="39">
        <v>2020</v>
      </c>
      <c r="C68" s="43">
        <v>11.404</v>
      </c>
      <c r="D68" s="41">
        <f t="shared" si="36"/>
        <v>776109</v>
      </c>
      <c r="E68" s="44">
        <v>8850747.0360000003</v>
      </c>
      <c r="F68" s="48">
        <f t="shared" si="37"/>
        <v>11.400036321760195</v>
      </c>
      <c r="G68" s="48">
        <f t="shared" si="38"/>
        <v>11.438440609331943</v>
      </c>
      <c r="H68" s="48">
        <f t="shared" si="39"/>
        <v>11.442526807802327</v>
      </c>
      <c r="I68" s="48">
        <f t="shared" si="40"/>
        <v>11.421165426363327</v>
      </c>
      <c r="J68" s="48">
        <f t="shared" si="41"/>
        <v>11.403885260572842</v>
      </c>
      <c r="K68" s="48">
        <f t="shared" si="42"/>
        <v>11.388364123875126</v>
      </c>
      <c r="L68" s="48">
        <f t="shared" si="43"/>
        <v>11.377690935115639</v>
      </c>
      <c r="M68" s="48">
        <f t="shared" si="44"/>
        <v>11.370918864206921</v>
      </c>
      <c r="N68" s="48">
        <f t="shared" si="45"/>
        <v>11.365693869155715</v>
      </c>
      <c r="O68" s="48">
        <f t="shared" si="46"/>
        <v>11.362546864121935</v>
      </c>
      <c r="P68" s="48">
        <f t="shared" si="47"/>
        <v>11.360038963944191</v>
      </c>
      <c r="Q68" s="48">
        <f t="shared" si="48"/>
        <v>11.359250094772527</v>
      </c>
    </row>
    <row r="69" spans="1:17" x14ac:dyDescent="0.3">
      <c r="A69" s="39">
        <v>8</v>
      </c>
      <c r="B69" s="39">
        <v>2020</v>
      </c>
      <c r="C69" s="43">
        <v>11.334</v>
      </c>
      <c r="D69" s="41">
        <f>IF(C69=0, "",(E69/C69))</f>
        <v>709728.40021175228</v>
      </c>
      <c r="E69" s="44">
        <v>8044061.6880000001</v>
      </c>
      <c r="F69" s="48">
        <f t="shared" si="37"/>
        <v>11.370563644172812</v>
      </c>
      <c r="G69" s="48">
        <f t="shared" si="38"/>
        <v>11.381281576638429</v>
      </c>
      <c r="H69" s="48">
        <f t="shared" si="39"/>
        <v>11.419942979871841</v>
      </c>
      <c r="I69" s="48">
        <f t="shared" si="40"/>
        <v>11.429270158549201</v>
      </c>
      <c r="J69" s="48">
        <f t="shared" si="41"/>
        <v>11.414439327057897</v>
      </c>
      <c r="K69" s="48">
        <f t="shared" si="42"/>
        <v>11.399979572404725</v>
      </c>
      <c r="L69" s="48">
        <f t="shared" si="43"/>
        <v>11.386080245069625</v>
      </c>
      <c r="M69" s="48">
        <f t="shared" si="44"/>
        <v>11.376216944798967</v>
      </c>
      <c r="N69" s="48">
        <f t="shared" si="45"/>
        <v>11.369856646877418</v>
      </c>
      <c r="O69" s="48">
        <f t="shared" si="46"/>
        <v>11.364852344228842</v>
      </c>
      <c r="P69" s="48">
        <f t="shared" si="47"/>
        <v>11.36182087621288</v>
      </c>
      <c r="Q69" s="48">
        <f t="shared" si="48"/>
        <v>11.359393885784721</v>
      </c>
    </row>
    <row r="70" spans="1:17" x14ac:dyDescent="0.3">
      <c r="A70" s="39">
        <v>9</v>
      </c>
      <c r="B70" s="39">
        <v>2020</v>
      </c>
      <c r="C70" s="43">
        <v>11.348000000000001</v>
      </c>
      <c r="D70" s="41">
        <f t="shared" ref="D70:D85" si="49">IF(C70=0, "",(E70/C70))</f>
        <v>1061758.9999999998</v>
      </c>
      <c r="E70" s="44">
        <v>12048841.131999999</v>
      </c>
      <c r="F70" s="48">
        <f t="shared" si="37"/>
        <v>11.342391042464218</v>
      </c>
      <c r="G70" s="48">
        <f t="shared" si="38"/>
        <v>11.36115981856241</v>
      </c>
      <c r="H70" s="48">
        <f t="shared" si="39"/>
        <v>11.371357527160491</v>
      </c>
      <c r="I70" s="48">
        <f t="shared" si="40"/>
        <v>11.404873715651117</v>
      </c>
      <c r="J70" s="48">
        <f t="shared" si="41"/>
        <v>11.416713536927668</v>
      </c>
      <c r="K70" s="48">
        <f t="shared" si="42"/>
        <v>11.407563385772663</v>
      </c>
      <c r="L70" s="48">
        <f t="shared" si="43"/>
        <v>11.395968999593075</v>
      </c>
      <c r="M70" s="48">
        <f t="shared" si="44"/>
        <v>11.383828481298973</v>
      </c>
      <c r="N70" s="48">
        <f t="shared" si="45"/>
        <v>11.374861245999394</v>
      </c>
      <c r="O70" s="48">
        <f t="shared" si="46"/>
        <v>11.368954701382172</v>
      </c>
      <c r="P70" s="48">
        <f t="shared" si="47"/>
        <v>11.364208517810143</v>
      </c>
      <c r="Q70" s="48">
        <f t="shared" si="48"/>
        <v>11.36131432439211</v>
      </c>
    </row>
    <row r="71" spans="1:17" x14ac:dyDescent="0.3">
      <c r="A71" s="39">
        <v>10</v>
      </c>
      <c r="B71" s="39">
        <v>2020</v>
      </c>
      <c r="C71" s="43">
        <v>11.305</v>
      </c>
      <c r="D71" s="41">
        <f t="shared" si="49"/>
        <v>2545830</v>
      </c>
      <c r="E71" s="44">
        <v>28780608.149999999</v>
      </c>
      <c r="F71" s="48">
        <f t="shared" si="37"/>
        <v>11.317655443011938</v>
      </c>
      <c r="G71" s="48">
        <f t="shared" si="38"/>
        <v>11.320342342122657</v>
      </c>
      <c r="H71" s="48">
        <f t="shared" si="39"/>
        <v>11.333089647393392</v>
      </c>
      <c r="I71" s="48">
        <f t="shared" si="40"/>
        <v>11.343693088043743</v>
      </c>
      <c r="J71" s="48">
        <f t="shared" si="41"/>
        <v>11.371483411710924</v>
      </c>
      <c r="K71" s="48">
        <f t="shared" si="42"/>
        <v>11.386515163389554</v>
      </c>
      <c r="L71" s="48">
        <f t="shared" si="43"/>
        <v>11.387172470216672</v>
      </c>
      <c r="M71" s="48">
        <f t="shared" si="44"/>
        <v>11.381766938603668</v>
      </c>
      <c r="N71" s="48">
        <f t="shared" si="45"/>
        <v>11.374039762941626</v>
      </c>
      <c r="O71" s="48">
        <f t="shared" si="46"/>
        <v>11.367644526836356</v>
      </c>
      <c r="P71" s="48">
        <f t="shared" si="47"/>
        <v>11.36319637664535</v>
      </c>
      <c r="Q71" s="48">
        <f t="shared" si="48"/>
        <v>11.359239950209075</v>
      </c>
    </row>
    <row r="72" spans="1:17" x14ac:dyDescent="0.3">
      <c r="A72" s="39">
        <v>11</v>
      </c>
      <c r="B72" s="39">
        <v>2020</v>
      </c>
      <c r="C72" s="43">
        <v>11.302</v>
      </c>
      <c r="D72" s="41">
        <f t="shared" si="49"/>
        <v>3228422</v>
      </c>
      <c r="E72" s="44">
        <v>36487625.443999998</v>
      </c>
      <c r="F72" s="48">
        <f t="shared" si="37"/>
        <v>11.303322680409513</v>
      </c>
      <c r="G72" s="48">
        <f t="shared" si="38"/>
        <v>11.310261894838963</v>
      </c>
      <c r="H72" s="48">
        <f t="shared" si="39"/>
        <v>11.312494625987821</v>
      </c>
      <c r="I72" s="48">
        <f t="shared" si="40"/>
        <v>11.321028564711986</v>
      </c>
      <c r="J72" s="48">
        <f t="shared" si="41"/>
        <v>11.329273921447587</v>
      </c>
      <c r="K72" s="48">
        <f t="shared" si="42"/>
        <v>11.3507957280969</v>
      </c>
      <c r="L72" s="48">
        <f t="shared" si="43"/>
        <v>11.36493958215009</v>
      </c>
      <c r="M72" s="48">
        <f t="shared" si="44"/>
        <v>11.37002267363483</v>
      </c>
      <c r="N72" s="48">
        <f t="shared" si="45"/>
        <v>11.368584595307629</v>
      </c>
      <c r="O72" s="48">
        <f t="shared" si="46"/>
        <v>11.364238877300791</v>
      </c>
      <c r="P72" s="48">
        <f t="shared" si="47"/>
        <v>11.360041244895706</v>
      </c>
      <c r="Q72" s="48">
        <f t="shared" si="48"/>
        <v>11.356925106832954</v>
      </c>
    </row>
    <row r="73" spans="1:17" x14ac:dyDescent="0.3">
      <c r="A73" s="39">
        <v>12</v>
      </c>
      <c r="B73" s="39">
        <v>2020</v>
      </c>
      <c r="C73" s="43">
        <v>11.292</v>
      </c>
      <c r="D73" s="41">
        <f t="shared" si="49"/>
        <v>4164728</v>
      </c>
      <c r="E73" s="44">
        <v>47028108.575999998</v>
      </c>
      <c r="F73" s="48">
        <f t="shared" ref="F73:F83" si="50">IF(C73=0,"",((E72+E73)/(D72+D73)))</f>
        <v>11.296366774649506</v>
      </c>
      <c r="G73" s="48">
        <f t="shared" ref="G73" si="51">IF(C73=0,"",(SUM(E71:E73)/SUM(D71:D73)))</f>
        <v>11.298578140815254</v>
      </c>
      <c r="H73" s="48">
        <f t="shared" ref="H73" si="52">IF(C73=0,"",(SUM(E70:E73)/SUM(D70:D73)))</f>
        <v>11.303348193425913</v>
      </c>
      <c r="I73" s="48">
        <f t="shared" ref="I73" si="53">IF(C73=0,"",(SUM(E69:E73)/SUM(D69:D73)))</f>
        <v>11.305205886795441</v>
      </c>
      <c r="J73" s="48">
        <f t="shared" ref="J73" si="54">IF(C73=0,"",SUM(E68:E73)/SUM(D68:D73))</f>
        <v>11.311346481138321</v>
      </c>
      <c r="K73" s="48">
        <f t="shared" ref="K73" si="55">IF(C73=0,"",SUM(E67:E73)/SUM(D67:D73))</f>
        <v>11.317774743522076</v>
      </c>
      <c r="L73" s="48">
        <f t="shared" ref="L73" si="56">IF(C73=0,"",SUM(E66:E73)/SUM(D66:D73))</f>
        <v>11.334479860901199</v>
      </c>
      <c r="M73" s="48">
        <f t="shared" ref="M73" si="57">IF(C73=0,"",SUM(E65:E73)/SUM(D65:D73))</f>
        <v>11.346869653706406</v>
      </c>
      <c r="N73" s="48">
        <f t="shared" ref="N73" si="58">IF(C73=0,"",SUM(E64:E73)/SUM(D64:D73))</f>
        <v>11.353935030308069</v>
      </c>
      <c r="O73" s="48">
        <f t="shared" ref="O73" si="59">IF(C73=0,"",SUM(E63:E73)/SUM(D63:D73))</f>
        <v>11.355126649455094</v>
      </c>
      <c r="P73" s="48">
        <f t="shared" ref="P73" si="60">IF(C73=0,"",SUM(E62:E73)/SUM(D62:D73))</f>
        <v>11.353453485814905</v>
      </c>
      <c r="Q73" s="48">
        <f t="shared" si="48"/>
        <v>11.351196329267205</v>
      </c>
    </row>
    <row r="74" spans="1:17" x14ac:dyDescent="0.3">
      <c r="A74" s="39">
        <v>1</v>
      </c>
      <c r="B74" s="39">
        <v>2021</v>
      </c>
      <c r="C74" s="43">
        <v>11.275</v>
      </c>
      <c r="D74" s="41">
        <f t="shared" si="49"/>
        <v>4956935</v>
      </c>
      <c r="E74" s="44">
        <v>55889442.125</v>
      </c>
      <c r="F74" s="48">
        <f t="shared" si="50"/>
        <v>11.282761783788768</v>
      </c>
      <c r="G74" s="48">
        <f>IF(C74=0,"",(SUM(E71:E74)/SUM(D71:D74)))</f>
        <v>11.290732009077656</v>
      </c>
      <c r="H74" s="48">
        <f>IF(C74=0,"",(SUM(E70:E74)/SUM(D70:D74)))</f>
        <v>11.294542389260489</v>
      </c>
      <c r="I74" s="48">
        <f>IF(C74=0,"",(SUM(E69:E74)/SUM(D69:D74)))</f>
        <v>11.296222566307515</v>
      </c>
      <c r="J74" s="48">
        <f>IF(C74=0,"",SUM(E68:E74)/SUM(D68:D74))</f>
        <v>11.301017875827856</v>
      </c>
      <c r="K74" s="48">
        <f>IF(C74=0,"",SUM(E67:E74)/SUM(D67:D74))</f>
        <v>11.306286661784485</v>
      </c>
      <c r="L74" s="48">
        <f>IF(C74=0,"",SUM(E66:E74)/SUM(D66:D74))</f>
        <v>11.319712064575192</v>
      </c>
      <c r="M74" s="48">
        <f>IF(C74=0,"",SUM(E65:E74)/SUM(D65:D74))</f>
        <v>11.330503689528214</v>
      </c>
      <c r="N74" s="48">
        <f>IF(C74=0,"",SUM(E64:E74)/SUM(D64:D74))</f>
        <v>11.338380587954791</v>
      </c>
      <c r="O74" s="48">
        <f>IF(C74=0,"",SUM(E63:E74)/SUM(D63:D74))</f>
        <v>11.341266762460355</v>
      </c>
      <c r="P74" s="48">
        <f>IF(C74=0,"",SUM(E62:E74)/SUM(D62:D74))</f>
        <v>11.341615754964291</v>
      </c>
      <c r="Q74" s="48">
        <f>IF(C74=0,"",SUM(E61:E74)/SUM(D61:D74))</f>
        <v>11.340986812735471</v>
      </c>
    </row>
    <row r="75" spans="1:17" x14ac:dyDescent="0.3">
      <c r="A75" s="39">
        <v>2</v>
      </c>
      <c r="B75" s="39">
        <v>2021</v>
      </c>
      <c r="C75" s="43">
        <v>11.311</v>
      </c>
      <c r="D75" s="41">
        <f t="shared" si="49"/>
        <v>3837257</v>
      </c>
      <c r="E75" s="44">
        <v>43403213.927000001</v>
      </c>
      <c r="F75" s="48">
        <f t="shared" si="50"/>
        <v>11.290708236981862</v>
      </c>
      <c r="G75" s="48">
        <f t="shared" ref="G75:G85" si="61">IF(C75=0,"",(SUM(E72:E75)/SUM(D72:D75)))</f>
        <v>11.293292627782867</v>
      </c>
      <c r="H75" s="48">
        <f t="shared" ref="H75:H85" si="62">IF(C75=0,"",(SUM(E71:E75)/SUM(D71:D75)))</f>
        <v>11.294883654620797</v>
      </c>
      <c r="I75" s="48">
        <f t="shared" ref="I75:I85" si="63">IF(C75=0,"",(SUM(E70:E75)/SUM(D70:D75)))</f>
        <v>11.29773270510516</v>
      </c>
      <c r="J75" s="48">
        <f t="shared" ref="J75:J85" si="64">IF(C75=0,"",SUM(E69:E75)/SUM(D69:D75))</f>
        <v>11.29898802608774</v>
      </c>
      <c r="K75" s="48">
        <f t="shared" ref="K75:K85" si="65">IF(C75=0,"",SUM(E68:E75)/SUM(D68:D75))</f>
        <v>11.302817809699325</v>
      </c>
      <c r="L75" s="48">
        <f t="shared" ref="L75:L85" si="66">IF(C75=0,"",SUM(E67:E75)/SUM(D67:D75))</f>
        <v>11.307097927464543</v>
      </c>
      <c r="M75" s="48">
        <f t="shared" ref="M75:M85" si="67">IF(C75=0,"",SUM(E66:E75)/SUM(D66:D75))</f>
        <v>11.318307552826706</v>
      </c>
      <c r="N75" s="48">
        <f t="shared" ref="N75:N85" si="68">IF(C75=0,"",SUM(E65:E75)/SUM(D65:D75))</f>
        <v>11.327580818386814</v>
      </c>
      <c r="O75" s="48">
        <f t="shared" ref="O75:O85" si="69">IF(C75=0,"",SUM(E64:E75)/SUM(D64:D75))</f>
        <v>11.334756673352894</v>
      </c>
      <c r="P75" s="48">
        <f t="shared" ref="P75:P85" si="70">IF(C75=0,"",SUM(E63:E75)/SUM(D63:D75))</f>
        <v>11.337692549493218</v>
      </c>
      <c r="Q75" s="48">
        <f t="shared" ref="Q75:Q85" si="71">IF(C75=0,"",SUM(E62:E75)/SUM(D62:D75))</f>
        <v>11.338413681825548</v>
      </c>
    </row>
    <row r="76" spans="1:17" x14ac:dyDescent="0.3">
      <c r="A76" s="39">
        <v>3</v>
      </c>
      <c r="B76" s="39">
        <v>2021</v>
      </c>
      <c r="C76" s="43">
        <v>11.323</v>
      </c>
      <c r="D76" s="41">
        <f t="shared" si="49"/>
        <v>3813735</v>
      </c>
      <c r="E76" s="44">
        <v>43182921.405000001</v>
      </c>
      <c r="F76" s="48">
        <f t="shared" si="50"/>
        <v>11.316981553764531</v>
      </c>
      <c r="G76" s="48">
        <f t="shared" si="61"/>
        <v>11.298371428554395</v>
      </c>
      <c r="H76" s="48">
        <f t="shared" si="62"/>
        <v>11.298957125008817</v>
      </c>
      <c r="I76" s="48">
        <f t="shared" si="63"/>
        <v>11.299639441764674</v>
      </c>
      <c r="J76" s="48">
        <f t="shared" si="64"/>
        <v>11.301814374391165</v>
      </c>
      <c r="K76" s="48">
        <f t="shared" si="65"/>
        <v>11.302753706659461</v>
      </c>
      <c r="L76" s="48">
        <f t="shared" si="66"/>
        <v>11.305884996337724</v>
      </c>
      <c r="M76" s="48">
        <f t="shared" si="67"/>
        <v>11.309420859058367</v>
      </c>
      <c r="N76" s="48">
        <f t="shared" si="68"/>
        <v>11.318955576075085</v>
      </c>
      <c r="O76" s="48">
        <f t="shared" si="69"/>
        <v>11.326986982012214</v>
      </c>
      <c r="P76" s="48">
        <f t="shared" si="70"/>
        <v>11.33338995652699</v>
      </c>
      <c r="Q76" s="48">
        <f t="shared" si="71"/>
        <v>11.336149266371699</v>
      </c>
    </row>
    <row r="77" spans="1:17" x14ac:dyDescent="0.3">
      <c r="A77" s="39">
        <v>4</v>
      </c>
      <c r="B77" s="39">
        <v>2021</v>
      </c>
      <c r="C77" s="43">
        <v>11.321999999999999</v>
      </c>
      <c r="D77" s="41">
        <f t="shared" si="49"/>
        <v>3014627.0000000005</v>
      </c>
      <c r="E77" s="44">
        <v>34131606.894000001</v>
      </c>
      <c r="F77" s="48">
        <f t="shared" si="50"/>
        <v>11.322558513886639</v>
      </c>
      <c r="G77" s="48">
        <f t="shared" si="61"/>
        <v>11.304629470379812</v>
      </c>
      <c r="H77" s="48">
        <f t="shared" si="62"/>
        <v>11.301971282715838</v>
      </c>
      <c r="I77" s="48">
        <f t="shared" si="63"/>
        <v>11.301975310900763</v>
      </c>
      <c r="J77" s="48">
        <f t="shared" si="64"/>
        <v>11.302276558245683</v>
      </c>
      <c r="K77" s="48">
        <f t="shared" si="65"/>
        <v>11.30410004701522</v>
      </c>
      <c r="L77" s="48">
        <f t="shared" si="66"/>
        <v>11.304876428282686</v>
      </c>
      <c r="M77" s="48">
        <f t="shared" si="67"/>
        <v>11.307613286201327</v>
      </c>
      <c r="N77" s="48">
        <f t="shared" si="68"/>
        <v>11.310723003626048</v>
      </c>
      <c r="O77" s="48">
        <f t="shared" si="69"/>
        <v>11.319255205276573</v>
      </c>
      <c r="P77" s="48">
        <f t="shared" si="70"/>
        <v>11.3265234530438</v>
      </c>
      <c r="Q77" s="48">
        <f t="shared" si="71"/>
        <v>11.332431395893401</v>
      </c>
    </row>
    <row r="78" spans="1:17" x14ac:dyDescent="0.3">
      <c r="A78" s="39">
        <v>5</v>
      </c>
      <c r="B78" s="39">
        <v>2021</v>
      </c>
      <c r="C78" s="43">
        <v>11.294</v>
      </c>
      <c r="D78" s="41">
        <f t="shared" si="49"/>
        <v>2172950</v>
      </c>
      <c r="E78" s="44">
        <v>24541297.300000001</v>
      </c>
      <c r="F78" s="48">
        <f t="shared" si="50"/>
        <v>11.310271480114899</v>
      </c>
      <c r="G78" s="48">
        <f t="shared" si="61"/>
        <v>11.314270268438797</v>
      </c>
      <c r="H78" s="48">
        <f t="shared" si="62"/>
        <v>11.30333154098923</v>
      </c>
      <c r="I78" s="48">
        <f t="shared" si="63"/>
        <v>11.301182529720087</v>
      </c>
      <c r="J78" s="48">
        <f t="shared" si="64"/>
        <v>11.301287304633266</v>
      </c>
      <c r="K78" s="48">
        <f t="shared" si="65"/>
        <v>11.301628103879633</v>
      </c>
      <c r="L78" s="48">
        <f t="shared" si="66"/>
        <v>11.30333790255208</v>
      </c>
      <c r="M78" s="48">
        <f t="shared" si="67"/>
        <v>11.304075440085541</v>
      </c>
      <c r="N78" s="48">
        <f t="shared" si="68"/>
        <v>11.306636438182293</v>
      </c>
      <c r="O78" s="48">
        <f t="shared" si="69"/>
        <v>11.309561860173014</v>
      </c>
      <c r="P78" s="48">
        <f t="shared" si="70"/>
        <v>11.317582264145193</v>
      </c>
      <c r="Q78" s="48">
        <f t="shared" si="71"/>
        <v>11.32448129811822</v>
      </c>
    </row>
    <row r="79" spans="1:17" x14ac:dyDescent="0.3">
      <c r="A79" s="39">
        <v>6</v>
      </c>
      <c r="B79" s="39">
        <v>2021</v>
      </c>
      <c r="C79" s="43">
        <v>11.28</v>
      </c>
      <c r="D79" s="41">
        <f t="shared" si="49"/>
        <v>842901</v>
      </c>
      <c r="E79" s="44">
        <v>9507923.2799999993</v>
      </c>
      <c r="F79" s="48">
        <f t="shared" si="50"/>
        <v>11.290087136267672</v>
      </c>
      <c r="G79" s="48">
        <f t="shared" si="61"/>
        <v>11.312610655519135</v>
      </c>
      <c r="H79" s="48">
        <f t="shared" si="62"/>
        <v>11.312158913186963</v>
      </c>
      <c r="I79" s="48">
        <f t="shared" si="63"/>
        <v>11.302276398168193</v>
      </c>
      <c r="J79" s="48">
        <f t="shared" si="64"/>
        <v>11.300399533125558</v>
      </c>
      <c r="K79" s="48">
        <f t="shared" si="65"/>
        <v>11.300598022323289</v>
      </c>
      <c r="L79" s="48">
        <f t="shared" si="66"/>
        <v>11.30099017460835</v>
      </c>
      <c r="M79" s="48">
        <f t="shared" si="67"/>
        <v>11.302674201151017</v>
      </c>
      <c r="N79" s="48">
        <f t="shared" si="68"/>
        <v>11.303406775620649</v>
      </c>
      <c r="O79" s="48">
        <f t="shared" si="69"/>
        <v>11.305915092196841</v>
      </c>
      <c r="P79" s="48">
        <f t="shared" si="70"/>
        <v>11.308786528154897</v>
      </c>
      <c r="Q79" s="48">
        <f t="shared" si="71"/>
        <v>11.316640762475593</v>
      </c>
    </row>
    <row r="80" spans="1:17" x14ac:dyDescent="0.3">
      <c r="A80" s="39">
        <v>7</v>
      </c>
      <c r="B80" s="39">
        <v>2021</v>
      </c>
      <c r="C80" s="43">
        <v>11.294</v>
      </c>
      <c r="D80" s="41">
        <f t="shared" si="49"/>
        <v>846948.99999999988</v>
      </c>
      <c r="E80" s="44">
        <v>9565442.0059999991</v>
      </c>
      <c r="F80" s="48">
        <f t="shared" si="50"/>
        <v>11.28701676835222</v>
      </c>
      <c r="G80" s="48">
        <f t="shared" si="61"/>
        <v>11.304557573639096</v>
      </c>
      <c r="H80" s="48">
        <f t="shared" si="62"/>
        <v>11.31113632783789</v>
      </c>
      <c r="I80" s="48">
        <f t="shared" si="63"/>
        <v>11.311100320826377</v>
      </c>
      <c r="J80" s="48">
        <f t="shared" si="64"/>
        <v>11.301916656838774</v>
      </c>
      <c r="K80" s="48">
        <f t="shared" si="65"/>
        <v>11.300170355138729</v>
      </c>
      <c r="L80" s="48">
        <f t="shared" si="66"/>
        <v>11.300390116838344</v>
      </c>
      <c r="M80" s="48">
        <f t="shared" si="67"/>
        <v>11.300788969667078</v>
      </c>
      <c r="N80" s="48">
        <f t="shared" si="68"/>
        <v>11.302433218943468</v>
      </c>
      <c r="O80" s="48">
        <f t="shared" si="69"/>
        <v>11.303151386954873</v>
      </c>
      <c r="P80" s="48">
        <f t="shared" si="70"/>
        <v>11.305599456722389</v>
      </c>
      <c r="Q80" s="48">
        <f t="shared" si="71"/>
        <v>11.30840685845387</v>
      </c>
    </row>
    <row r="81" spans="1:17" x14ac:dyDescent="0.3">
      <c r="A81" s="39">
        <v>8</v>
      </c>
      <c r="B81" s="39">
        <v>2021</v>
      </c>
      <c r="C81" s="43">
        <v>11.318</v>
      </c>
      <c r="D81" s="41">
        <f t="shared" si="49"/>
        <v>901287.00000000012</v>
      </c>
      <c r="E81" s="44">
        <v>10200766.266000001</v>
      </c>
      <c r="F81" s="48">
        <f t="shared" si="50"/>
        <v>11.306372979391798</v>
      </c>
      <c r="G81" s="48">
        <f t="shared" si="61"/>
        <v>11.29606341194021</v>
      </c>
      <c r="H81" s="48">
        <f t="shared" si="62"/>
        <v>11.306115091260587</v>
      </c>
      <c r="I81" s="48">
        <f t="shared" si="63"/>
        <v>11.311669963007816</v>
      </c>
      <c r="J81" s="48">
        <f t="shared" si="64"/>
        <v>11.311503348022317</v>
      </c>
      <c r="K81" s="48">
        <f t="shared" si="65"/>
        <v>11.302627696391967</v>
      </c>
      <c r="L81" s="48">
        <f t="shared" si="66"/>
        <v>11.300824885936098</v>
      </c>
      <c r="M81" s="48">
        <f t="shared" si="67"/>
        <v>11.300961451545833</v>
      </c>
      <c r="N81" s="48">
        <f t="shared" si="68"/>
        <v>11.301300486905115</v>
      </c>
      <c r="O81" s="48">
        <f t="shared" si="69"/>
        <v>11.302880218259693</v>
      </c>
      <c r="P81" s="48">
        <f t="shared" si="70"/>
        <v>11.303568336099909</v>
      </c>
      <c r="Q81" s="48">
        <f t="shared" si="71"/>
        <v>11.305939443171326</v>
      </c>
    </row>
    <row r="82" spans="1:17" x14ac:dyDescent="0.3">
      <c r="A82" s="39">
        <v>9</v>
      </c>
      <c r="B82" s="39">
        <v>2021</v>
      </c>
      <c r="C82" s="43">
        <v>11.311</v>
      </c>
      <c r="D82" s="41">
        <f t="shared" si="49"/>
        <v>1090350</v>
      </c>
      <c r="E82" s="44">
        <v>12332948.85</v>
      </c>
      <c r="F82" s="48">
        <f t="shared" si="50"/>
        <v>11.314167750448501</v>
      </c>
      <c r="G82" s="48">
        <f t="shared" si="61"/>
        <v>11.301705099596985</v>
      </c>
      <c r="H82" s="48">
        <f t="shared" si="62"/>
        <v>11.298845252242018</v>
      </c>
      <c r="I82" s="48">
        <f t="shared" si="63"/>
        <v>11.306715634930585</v>
      </c>
      <c r="J82" s="48">
        <f t="shared" si="64"/>
        <v>11.311612365771939</v>
      </c>
      <c r="K82" s="48">
        <f t="shared" si="65"/>
        <v>11.31147012625139</v>
      </c>
      <c r="L82" s="48">
        <f t="shared" si="66"/>
        <v>11.303052743887635</v>
      </c>
      <c r="M82" s="48">
        <f t="shared" si="67"/>
        <v>11.301257557225398</v>
      </c>
      <c r="N82" s="48">
        <f t="shared" si="68"/>
        <v>11.301340581363974</v>
      </c>
      <c r="O82" s="48">
        <f t="shared" si="69"/>
        <v>11.30163712663855</v>
      </c>
      <c r="P82" s="48">
        <f t="shared" si="70"/>
        <v>11.303152817484472</v>
      </c>
      <c r="Q82" s="48">
        <f t="shared" si="71"/>
        <v>11.30381249805518</v>
      </c>
    </row>
    <row r="83" spans="1:17" x14ac:dyDescent="0.3">
      <c r="A83" s="39">
        <v>10</v>
      </c>
      <c r="B83" s="39">
        <v>2021</v>
      </c>
      <c r="C83" s="43">
        <v>11.454000000000001</v>
      </c>
      <c r="D83" s="41">
        <f t="shared" si="49"/>
        <v>2469074</v>
      </c>
      <c r="E83" s="44">
        <v>28280773.596000001</v>
      </c>
      <c r="F83" s="48">
        <f t="shared" si="50"/>
        <v>11.410195145619067</v>
      </c>
      <c r="G83" s="48">
        <f t="shared" si="61"/>
        <v>11.375998221061636</v>
      </c>
      <c r="H83" s="48">
        <f t="shared" si="62"/>
        <v>11.362842185940437</v>
      </c>
      <c r="I83" s="48">
        <f t="shared" si="63"/>
        <v>11.344870127281625</v>
      </c>
      <c r="J83" s="48">
        <f t="shared" si="64"/>
        <v>11.338789331369931</v>
      </c>
      <c r="K83" s="48">
        <f t="shared" si="65"/>
        <v>11.33481514773784</v>
      </c>
      <c r="L83" s="48">
        <f t="shared" si="66"/>
        <v>11.330002665946257</v>
      </c>
      <c r="M83" s="48">
        <f t="shared" si="67"/>
        <v>11.318616885446525</v>
      </c>
      <c r="N83" s="48">
        <f t="shared" si="68"/>
        <v>11.314673485909845</v>
      </c>
      <c r="O83" s="48">
        <f t="shared" si="69"/>
        <v>11.313367921595992</v>
      </c>
      <c r="P83" s="48">
        <f t="shared" si="70"/>
        <v>11.312739228146222</v>
      </c>
      <c r="Q83" s="48">
        <f t="shared" si="71"/>
        <v>11.31381052616428</v>
      </c>
    </row>
    <row r="84" spans="1:17" x14ac:dyDescent="0.3">
      <c r="A84" s="39">
        <v>11</v>
      </c>
      <c r="B84" s="39">
        <v>2021</v>
      </c>
      <c r="C84" s="43">
        <v>11.420999999999999</v>
      </c>
      <c r="D84" s="41">
        <f>IF(C84=0, "",(E84/C84))</f>
        <v>3880735.1370282816</v>
      </c>
      <c r="E84" s="44">
        <v>44321876</v>
      </c>
      <c r="G84" s="48">
        <f t="shared" si="61"/>
        <v>11.405260328863458</v>
      </c>
      <c r="H84" s="48">
        <f t="shared" si="62"/>
        <v>11.395004802967447</v>
      </c>
      <c r="I84" s="48">
        <f t="shared" si="63"/>
        <v>11.385341279719615</v>
      </c>
      <c r="J84" s="48">
        <f t="shared" si="64"/>
        <v>11.369078084800551</v>
      </c>
      <c r="K84" s="48">
        <f t="shared" si="65"/>
        <v>11.359752633154415</v>
      </c>
      <c r="L84" s="48">
        <f t="shared" si="66"/>
        <v>11.352388177248319</v>
      </c>
      <c r="M84" s="48">
        <f t="shared" si="67"/>
        <v>11.345443795551631</v>
      </c>
      <c r="N84" s="48">
        <f t="shared" si="68"/>
        <v>11.332895269886329</v>
      </c>
      <c r="O84" s="48">
        <f t="shared" si="69"/>
        <v>11.32757143306198</v>
      </c>
      <c r="P84" s="48">
        <f t="shared" si="70"/>
        <v>11.325227438344559</v>
      </c>
      <c r="Q84" s="48">
        <f t="shared" si="71"/>
        <v>11.323863885965293</v>
      </c>
    </row>
    <row r="85" spans="1:17" x14ac:dyDescent="0.3">
      <c r="A85" s="39">
        <v>12</v>
      </c>
      <c r="B85" s="39">
        <v>2021</v>
      </c>
      <c r="C85" s="43">
        <v>11.409000000000001</v>
      </c>
      <c r="D85" s="41">
        <f t="shared" si="49"/>
        <v>4285208.9578403011</v>
      </c>
      <c r="E85" s="44">
        <v>48889949</v>
      </c>
      <c r="G85" s="48">
        <f t="shared" si="61"/>
        <v>11.413334435493466</v>
      </c>
      <c r="H85" s="48">
        <f t="shared" si="62"/>
        <v>11.406529490975934</v>
      </c>
      <c r="I85" s="48">
        <f t="shared" si="63"/>
        <v>11.399455901817344</v>
      </c>
      <c r="J85" s="48">
        <f t="shared" si="64"/>
        <v>11.392422795732408</v>
      </c>
      <c r="K85" s="48">
        <f t="shared" si="65"/>
        <v>11.379452821117948</v>
      </c>
      <c r="L85" s="48">
        <f t="shared" si="66"/>
        <v>11.370572689003764</v>
      </c>
      <c r="M85" s="48">
        <f t="shared" si="67"/>
        <v>11.362791959428623</v>
      </c>
      <c r="N85" s="48">
        <f t="shared" si="68"/>
        <v>11.355473288223129</v>
      </c>
      <c r="O85" s="48">
        <f t="shared" si="69"/>
        <v>11.343051117508745</v>
      </c>
      <c r="P85" s="48">
        <f t="shared" si="70"/>
        <v>11.337190226051943</v>
      </c>
      <c r="Q85" s="48">
        <f t="shared" si="71"/>
        <v>11.334314426977235</v>
      </c>
    </row>
    <row r="86" spans="1:17" x14ac:dyDescent="0.3">
      <c r="A86" s="39">
        <v>1</v>
      </c>
      <c r="B86" s="39">
        <v>2022</v>
      </c>
      <c r="C86" s="43">
        <v>11.465</v>
      </c>
      <c r="D86" s="41">
        <f t="shared" ref="D86:D115" si="72">IF(C86=0, "",(E86/C86))</f>
        <v>4561313</v>
      </c>
      <c r="E86" s="44">
        <v>52295453.545000002</v>
      </c>
      <c r="G86" s="48">
        <f t="shared" ref="G86:G88" si="73">IF(C86=0,"",(SUM(E83:E86)/SUM(D83:D86)))</f>
        <v>11.436184895950566</v>
      </c>
      <c r="H86" s="48">
        <f t="shared" ref="H86:H88" si="74">IF(C86=0,"",(SUM(E82:E86)/SUM(D82:D86)))</f>
        <v>11.427804099979635</v>
      </c>
      <c r="I86" s="48">
        <f t="shared" ref="I86:I88" si="75">IF(C86=0,"",(SUM(E81:E86)/SUM(D81:D86)))</f>
        <v>11.422046292697699</v>
      </c>
      <c r="J86" s="48">
        <f t="shared" ref="J86:J88" si="76">IF(C86=0,"",SUM(E80:E86)/SUM(D80:D86))</f>
        <v>11.416033030813347</v>
      </c>
      <c r="K86" s="48">
        <f t="shared" ref="K86:K88" si="77">IF(C86=0,"",SUM(E79:E86)/SUM(D79:D86))</f>
        <v>11.409959109710314</v>
      </c>
      <c r="L86" s="48">
        <f t="shared" ref="L86:L88" si="78">IF(C86=0,"",SUM(E78:E86)/SUM(D78:D86))</f>
        <v>11.397989316194494</v>
      </c>
      <c r="M86" s="48">
        <f t="shared" ref="M86:M88" si="79">IF(C86=0,"",SUM(E77:E86)/SUM(D77:D86))</f>
        <v>11.388470276785068</v>
      </c>
      <c r="N86" s="48">
        <f t="shared" ref="N86:N88" si="80">IF(C86=0,"",SUM(E76:E86)/SUM(D76:D86))</f>
        <v>11.379514248200774</v>
      </c>
      <c r="O86" s="48">
        <f t="shared" ref="O86:O88" si="81">IF(C86=0,"",SUM(E75:E86)/SUM(D75:D86))</f>
        <v>11.371224944071596</v>
      </c>
      <c r="P86" s="48">
        <f t="shared" ref="P86:P88" si="82">IF(C86=0,"",SUM(E74:E86)/SUM(D74:D86))</f>
        <v>11.358218737764251</v>
      </c>
      <c r="Q86" s="48">
        <f t="shared" ref="Q86:Q88" si="83">IF(C86=0,"",SUM(E73:E86)/SUM(D73:D86))</f>
        <v>11.35146564767668</v>
      </c>
    </row>
    <row r="87" spans="1:17" x14ac:dyDescent="0.3">
      <c r="A87" s="39">
        <v>2</v>
      </c>
      <c r="B87" s="39">
        <v>2022</v>
      </c>
      <c r="C87" s="43">
        <v>11.468</v>
      </c>
      <c r="D87" s="41">
        <f t="shared" si="72"/>
        <v>3602278</v>
      </c>
      <c r="E87" s="44">
        <v>41310924.104000002</v>
      </c>
      <c r="G87" s="48">
        <f t="shared" si="73"/>
        <v>11.440509577502059</v>
      </c>
      <c r="H87" s="48">
        <f t="shared" si="74"/>
        <v>11.442281456010228</v>
      </c>
      <c r="I87" s="48">
        <f t="shared" si="75"/>
        <v>11.43508436063294</v>
      </c>
      <c r="J87" s="48">
        <f t="shared" si="76"/>
        <v>11.430008585595925</v>
      </c>
      <c r="K87" s="48">
        <f t="shared" si="77"/>
        <v>11.424684774674184</v>
      </c>
      <c r="L87" s="48">
        <f t="shared" si="78"/>
        <v>11.419259755993524</v>
      </c>
      <c r="M87" s="48">
        <f t="shared" si="79"/>
        <v>11.408219206045308</v>
      </c>
      <c r="N87" s="48">
        <f t="shared" si="80"/>
        <v>11.398824894294854</v>
      </c>
      <c r="O87" s="48">
        <f t="shared" si="81"/>
        <v>11.389639280602733</v>
      </c>
      <c r="P87" s="48">
        <f t="shared" si="82"/>
        <v>11.381095380963343</v>
      </c>
      <c r="Q87" s="48">
        <f t="shared" si="83"/>
        <v>11.368037651072372</v>
      </c>
    </row>
    <row r="88" spans="1:17" x14ac:dyDescent="0.3">
      <c r="A88" s="39">
        <v>3</v>
      </c>
      <c r="B88" s="39">
        <v>2022</v>
      </c>
      <c r="C88" s="43">
        <v>11.444000000000001</v>
      </c>
      <c r="D88" s="41">
        <f t="shared" si="72"/>
        <v>3326416</v>
      </c>
      <c r="E88" s="44">
        <v>38067504.704000004</v>
      </c>
      <c r="G88" s="48">
        <f t="shared" si="73"/>
        <v>11.4460449755846</v>
      </c>
      <c r="H88" s="48">
        <f t="shared" si="74"/>
        <v>11.441100268697204</v>
      </c>
      <c r="I88" s="48">
        <f t="shared" si="75"/>
        <v>11.442539832766855</v>
      </c>
      <c r="J88" s="48">
        <f t="shared" si="76"/>
        <v>11.436361838395829</v>
      </c>
      <c r="K88" s="48">
        <f t="shared" si="77"/>
        <v>11.431938424167834</v>
      </c>
      <c r="L88" s="48">
        <f t="shared" si="78"/>
        <v>11.427258539916851</v>
      </c>
      <c r="M88" s="48">
        <f t="shared" si="79"/>
        <v>11.422448731830498</v>
      </c>
      <c r="N88" s="48">
        <f t="shared" si="80"/>
        <v>11.412473105033788</v>
      </c>
      <c r="O88" s="48">
        <f t="shared" si="81"/>
        <v>11.403673276641545</v>
      </c>
      <c r="P88" s="48">
        <f t="shared" si="82"/>
        <v>11.394834272575851</v>
      </c>
      <c r="Q88" s="48">
        <f t="shared" si="83"/>
        <v>11.386509962206523</v>
      </c>
    </row>
    <row r="89" spans="1:17" x14ac:dyDescent="0.3">
      <c r="A89" s="39">
        <v>4</v>
      </c>
      <c r="B89" s="39">
        <v>2022</v>
      </c>
      <c r="C89" s="43">
        <v>11.446999999999999</v>
      </c>
      <c r="D89" s="41">
        <f t="shared" si="72"/>
        <v>2569751.1830173847</v>
      </c>
      <c r="E89" s="44">
        <v>29415941.791999999</v>
      </c>
      <c r="G89" s="48">
        <f t="shared" ref="G89:G115" si="84">IF(C89=0,"",(SUM(E86:E89)/SUM(D86:D89)))</f>
        <v>11.457510296270849</v>
      </c>
      <c r="H89" s="48">
        <f t="shared" ref="H89:H115" si="85">IF(C89=0,"",(SUM(E85:E89)/SUM(D85:D89)))</f>
        <v>11.446178754789678</v>
      </c>
      <c r="I89" s="48">
        <f t="shared" ref="I89:I115" si="86">IF(C89=0,"",(SUM(E84:E89)/SUM(D84:D89)))</f>
        <v>11.441782399741042</v>
      </c>
      <c r="J89" s="48">
        <f t="shared" ref="J89:J115" si="87">IF(C89=0,"",SUM(E83:E89)/SUM(D83:D89))</f>
        <v>11.443003960074382</v>
      </c>
      <c r="K89" s="48">
        <f t="shared" ref="K89:K115" si="88">IF(C89=0,"",SUM(E82:E89)/SUM(D82:D89))</f>
        <v>11.437422039849677</v>
      </c>
      <c r="L89" s="48">
        <f t="shared" ref="L89:L115" si="89">IF(C89=0,"",SUM(E81:E89)/SUM(D81:D89))</f>
        <v>11.433388769027211</v>
      </c>
      <c r="M89" s="48">
        <f t="shared" ref="M89:M115" si="90">IF(C89=0,"",SUM(E80:E89)/SUM(D80:D89))</f>
        <v>11.429101055185823</v>
      </c>
      <c r="N89" s="48">
        <f t="shared" ref="N89:N115" si="91">IF(C89=0,"",SUM(E79:E89)/SUM(D79:D89))</f>
        <v>11.424672091890464</v>
      </c>
      <c r="O89" s="48">
        <f t="shared" ref="O89:O115" si="92">IF(C89=0,"",SUM(E78:E89)/SUM(D78:D89))</f>
        <v>11.415377452467494</v>
      </c>
      <c r="P89" s="48">
        <f t="shared" ref="P89:P115" si="93">IF(C89=0,"",SUM(E77:E89)/SUM(D77:D89))</f>
        <v>11.406990504279527</v>
      </c>
      <c r="Q89" s="48">
        <f t="shared" ref="Q89:Q115" si="94">IF(C89=0,"",SUM(E76:E89)/SUM(D76:D89))</f>
        <v>11.398420726185121</v>
      </c>
    </row>
    <row r="90" spans="1:17" x14ac:dyDescent="0.3">
      <c r="A90" s="39">
        <v>5</v>
      </c>
      <c r="B90" s="39">
        <v>2022</v>
      </c>
      <c r="C90" s="43">
        <v>11.529</v>
      </c>
      <c r="D90" s="41">
        <f t="shared" si="72"/>
        <v>1237334</v>
      </c>
      <c r="E90" s="44">
        <v>14265223.686000001</v>
      </c>
      <c r="G90" s="48">
        <f t="shared" si="84"/>
        <v>11.462567568515603</v>
      </c>
      <c r="H90" s="48">
        <f t="shared" si="85"/>
        <v>11.463292875078356</v>
      </c>
      <c r="I90" s="48">
        <f t="shared" si="86"/>
        <v>11.451411926411538</v>
      </c>
      <c r="J90" s="48">
        <f t="shared" si="87"/>
        <v>11.446381859969492</v>
      </c>
      <c r="K90" s="48">
        <f t="shared" si="88"/>
        <v>11.447107205931548</v>
      </c>
      <c r="L90" s="48">
        <f t="shared" si="89"/>
        <v>11.441615311764203</v>
      </c>
      <c r="M90" s="48">
        <f t="shared" si="90"/>
        <v>11.437625414835782</v>
      </c>
      <c r="N90" s="48">
        <f t="shared" si="91"/>
        <v>11.433397383637134</v>
      </c>
      <c r="O90" s="48">
        <f t="shared" si="92"/>
        <v>11.429031186351075</v>
      </c>
      <c r="P90" s="48">
        <f t="shared" si="93"/>
        <v>11.4198003625747</v>
      </c>
      <c r="Q90" s="48">
        <f t="shared" si="94"/>
        <v>11.411328475641422</v>
      </c>
    </row>
    <row r="91" spans="1:17" x14ac:dyDescent="0.3">
      <c r="A91" s="39">
        <v>6</v>
      </c>
      <c r="B91" s="39">
        <v>2022</v>
      </c>
      <c r="C91" s="43">
        <v>11.569000000000001</v>
      </c>
      <c r="D91" s="41">
        <f t="shared" si="72"/>
        <v>752118</v>
      </c>
      <c r="E91" s="44">
        <v>8701253.1420000009</v>
      </c>
      <c r="G91" s="48">
        <f t="shared" si="84"/>
        <v>11.470237304737546</v>
      </c>
      <c r="H91" s="48">
        <f t="shared" si="85"/>
        <v>11.469535749569793</v>
      </c>
      <c r="I91" s="48">
        <f t="shared" si="86"/>
        <v>11.468246653518241</v>
      </c>
      <c r="J91" s="48">
        <f t="shared" si="87"/>
        <v>11.455761207604109</v>
      </c>
      <c r="K91" s="48">
        <f t="shared" si="88"/>
        <v>11.45019035564064</v>
      </c>
      <c r="L91" s="48">
        <f t="shared" si="89"/>
        <v>11.450542859514423</v>
      </c>
      <c r="M91" s="48">
        <f t="shared" si="90"/>
        <v>11.445064808494196</v>
      </c>
      <c r="N91" s="48">
        <f t="shared" si="91"/>
        <v>11.441071141382725</v>
      </c>
      <c r="O91" s="48">
        <f t="shared" si="92"/>
        <v>11.436851971931246</v>
      </c>
      <c r="P91" s="48">
        <f t="shared" si="93"/>
        <v>11.432498025950295</v>
      </c>
      <c r="Q91" s="48">
        <f t="shared" si="94"/>
        <v>11.42324905144816</v>
      </c>
    </row>
    <row r="92" spans="1:17" x14ac:dyDescent="0.3">
      <c r="A92" s="39">
        <v>7</v>
      </c>
      <c r="B92" s="39">
        <v>2022</v>
      </c>
      <c r="C92" s="43">
        <v>11.54</v>
      </c>
      <c r="D92" s="41">
        <f t="shared" si="72"/>
        <v>695513</v>
      </c>
      <c r="E92" s="44">
        <v>8026220.0199999996</v>
      </c>
      <c r="G92" s="48">
        <f t="shared" si="84"/>
        <v>11.496080194632302</v>
      </c>
      <c r="H92" s="48">
        <f t="shared" si="85"/>
        <v>11.47589167066913</v>
      </c>
      <c r="I92" s="48">
        <f t="shared" si="86"/>
        <v>11.473558334500717</v>
      </c>
      <c r="J92" s="48">
        <f t="shared" si="87"/>
        <v>11.471227018420432</v>
      </c>
      <c r="K92" s="48">
        <f t="shared" si="88"/>
        <v>11.458547197345933</v>
      </c>
      <c r="L92" s="48">
        <f t="shared" si="89"/>
        <v>11.45269786675949</v>
      </c>
      <c r="M92" s="48">
        <f t="shared" si="90"/>
        <v>11.452815291657556</v>
      </c>
      <c r="N92" s="48">
        <f t="shared" si="91"/>
        <v>11.447384037442404</v>
      </c>
      <c r="O92" s="48">
        <f t="shared" si="92"/>
        <v>11.443413772586222</v>
      </c>
      <c r="P92" s="48">
        <f t="shared" si="93"/>
        <v>11.439226054182273</v>
      </c>
      <c r="Q92" s="48">
        <f t="shared" si="94"/>
        <v>11.434905175461843</v>
      </c>
    </row>
    <row r="93" spans="1:17" x14ac:dyDescent="0.3">
      <c r="A93" s="39">
        <v>8</v>
      </c>
      <c r="B93" s="39">
        <v>2022</v>
      </c>
      <c r="C93" s="43">
        <v>11.531000000000001</v>
      </c>
      <c r="D93" s="41">
        <f t="shared" si="72"/>
        <v>610259</v>
      </c>
      <c r="E93" s="44">
        <v>7036896.5290000001</v>
      </c>
      <c r="G93" s="48">
        <f t="shared" si="84"/>
        <v>11.540821921969494</v>
      </c>
      <c r="H93" s="48">
        <f t="shared" si="85"/>
        <v>11.499713649990406</v>
      </c>
      <c r="I93" s="48">
        <f t="shared" si="86"/>
        <v>11.479550567704354</v>
      </c>
      <c r="J93" s="48">
        <f t="shared" si="87"/>
        <v>11.476298306344953</v>
      </c>
      <c r="K93" s="48">
        <f t="shared" si="88"/>
        <v>11.473328835615121</v>
      </c>
      <c r="L93" s="48">
        <f t="shared" si="89"/>
        <v>11.460590385162854</v>
      </c>
      <c r="M93" s="48">
        <f t="shared" si="90"/>
        <v>11.454570235380006</v>
      </c>
      <c r="N93" s="48">
        <f t="shared" si="91"/>
        <v>11.45451993336726</v>
      </c>
      <c r="O93" s="48">
        <f t="shared" si="92"/>
        <v>11.44913874098644</v>
      </c>
      <c r="P93" s="48">
        <f t="shared" si="93"/>
        <v>11.445196539920103</v>
      </c>
      <c r="Q93" s="48">
        <f t="shared" si="94"/>
        <v>11.441042740678888</v>
      </c>
    </row>
    <row r="94" spans="1:17" x14ac:dyDescent="0.3">
      <c r="A94" s="39">
        <v>9</v>
      </c>
      <c r="B94" s="39">
        <v>2022</v>
      </c>
      <c r="C94" s="43">
        <v>11.589</v>
      </c>
      <c r="D94" s="41">
        <f t="shared" si="72"/>
        <v>1140268</v>
      </c>
      <c r="E94" s="44">
        <v>13214565.852</v>
      </c>
      <c r="G94" s="48">
        <f t="shared" si="84"/>
        <v>11.562573063307065</v>
      </c>
      <c r="H94" s="48">
        <f t="shared" si="85"/>
        <v>11.55320745229616</v>
      </c>
      <c r="I94" s="48">
        <f t="shared" si="86"/>
        <v>11.514247102305033</v>
      </c>
      <c r="J94" s="48">
        <f t="shared" si="87"/>
        <v>11.491630107210462</v>
      </c>
      <c r="K94" s="48">
        <f t="shared" si="88"/>
        <v>11.48552112205976</v>
      </c>
      <c r="L94" s="48">
        <f t="shared" si="89"/>
        <v>11.480460186960231</v>
      </c>
      <c r="M94" s="48">
        <f t="shared" si="90"/>
        <v>11.467017884002354</v>
      </c>
      <c r="N94" s="48">
        <f t="shared" si="91"/>
        <v>11.460319638698028</v>
      </c>
      <c r="O94" s="48">
        <f t="shared" si="92"/>
        <v>11.459783987757573</v>
      </c>
      <c r="P94" s="48">
        <f t="shared" si="93"/>
        <v>11.454415910256321</v>
      </c>
      <c r="Q94" s="48">
        <f t="shared" si="94"/>
        <v>11.450465320296955</v>
      </c>
    </row>
    <row r="95" spans="1:17" x14ac:dyDescent="0.3">
      <c r="A95" s="39">
        <v>10</v>
      </c>
      <c r="B95" s="39">
        <v>2022</v>
      </c>
      <c r="C95" s="43">
        <v>11.544</v>
      </c>
      <c r="D95" s="41">
        <f t="shared" si="72"/>
        <v>1448690.9999999998</v>
      </c>
      <c r="E95" s="44">
        <v>16723688.903999999</v>
      </c>
      <c r="G95" s="48">
        <f t="shared" si="84"/>
        <v>11.554423477513595</v>
      </c>
      <c r="H95" s="48">
        <f t="shared" si="85"/>
        <v>11.556782767634584</v>
      </c>
      <c r="I95" s="48">
        <f t="shared" si="86"/>
        <v>11.550940569489427</v>
      </c>
      <c r="J95" s="48">
        <f t="shared" si="87"/>
        <v>11.519345646270658</v>
      </c>
      <c r="K95" s="48">
        <f t="shared" si="88"/>
        <v>11.498070305606646</v>
      </c>
      <c r="L95" s="48">
        <f t="shared" si="89"/>
        <v>11.491028492006832</v>
      </c>
      <c r="M95" s="48">
        <f t="shared" si="90"/>
        <v>11.485075601458684</v>
      </c>
      <c r="N95" s="48">
        <f t="shared" si="91"/>
        <v>11.471620740394693</v>
      </c>
      <c r="O95" s="48">
        <f t="shared" si="92"/>
        <v>11.464632249194175</v>
      </c>
      <c r="P95" s="48">
        <f t="shared" si="93"/>
        <v>11.463773756601006</v>
      </c>
      <c r="Q95" s="48">
        <f t="shared" si="94"/>
        <v>11.45851387347415</v>
      </c>
    </row>
    <row r="96" spans="1:17" x14ac:dyDescent="0.3">
      <c r="A96" s="39">
        <v>11</v>
      </c>
      <c r="B96" s="39">
        <v>2022</v>
      </c>
      <c r="C96" s="43">
        <v>11.499000000000001</v>
      </c>
      <c r="D96" s="41">
        <f t="shared" si="72"/>
        <v>2615744.0000869641</v>
      </c>
      <c r="E96" s="44">
        <v>30078440.256999999</v>
      </c>
      <c r="G96" s="48">
        <f t="shared" si="84"/>
        <v>11.531217493940149</v>
      </c>
      <c r="H96" s="48">
        <f t="shared" si="85"/>
        <v>11.532155727653839</v>
      </c>
      <c r="I96" s="48">
        <f t="shared" si="86"/>
        <v>11.535971340125597</v>
      </c>
      <c r="J96" s="48">
        <f t="shared" si="87"/>
        <v>11.534956522449768</v>
      </c>
      <c r="K96" s="48">
        <f t="shared" si="88"/>
        <v>11.514538008570621</v>
      </c>
      <c r="L96" s="48">
        <f t="shared" si="89"/>
        <v>11.498239229378637</v>
      </c>
      <c r="M96" s="48">
        <f t="shared" si="90"/>
        <v>11.492187009232314</v>
      </c>
      <c r="N96" s="48">
        <f t="shared" si="91"/>
        <v>11.486690103684387</v>
      </c>
      <c r="O96" s="48">
        <f t="shared" si="92"/>
        <v>11.474288552518047</v>
      </c>
      <c r="P96" s="48">
        <f t="shared" si="93"/>
        <v>11.467558055437344</v>
      </c>
      <c r="Q96" s="48">
        <f t="shared" si="94"/>
        <v>11.466549586047194</v>
      </c>
    </row>
    <row r="97" spans="1:17" x14ac:dyDescent="0.3">
      <c r="A97" s="39">
        <v>12</v>
      </c>
      <c r="B97" s="39">
        <v>2022</v>
      </c>
      <c r="C97" s="43">
        <v>11.521000000000001</v>
      </c>
      <c r="D97" s="41">
        <f t="shared" si="72"/>
        <v>3977253.9999999995</v>
      </c>
      <c r="E97" s="44">
        <v>45821943.333999999</v>
      </c>
      <c r="G97" s="48">
        <f t="shared" si="84"/>
        <v>11.526806142306874</v>
      </c>
      <c r="H97" s="48">
        <f t="shared" si="85"/>
        <v>11.527067506986933</v>
      </c>
      <c r="I97" s="48">
        <f t="shared" si="86"/>
        <v>11.527925149000083</v>
      </c>
      <c r="J97" s="48">
        <f t="shared" si="87"/>
        <v>11.530673685949395</v>
      </c>
      <c r="K97" s="48">
        <f t="shared" si="88"/>
        <v>11.530507710275044</v>
      </c>
      <c r="L97" s="48">
        <f t="shared" si="89"/>
        <v>11.516246063139334</v>
      </c>
      <c r="M97" s="48">
        <f t="shared" si="90"/>
        <v>11.503166222820155</v>
      </c>
      <c r="N97" s="48">
        <f t="shared" si="91"/>
        <v>11.497401722197848</v>
      </c>
      <c r="O97" s="48">
        <f t="shared" si="92"/>
        <v>11.491832338492227</v>
      </c>
      <c r="P97" s="48">
        <f t="shared" si="93"/>
        <v>11.480316143148453</v>
      </c>
      <c r="Q97" s="48">
        <f t="shared" si="94"/>
        <v>11.473682969787458</v>
      </c>
    </row>
    <row r="98" spans="1:17" x14ac:dyDescent="0.3">
      <c r="A98" s="39">
        <v>1</v>
      </c>
      <c r="B98" s="39">
        <v>2023</v>
      </c>
      <c r="C98" s="43">
        <v>11.513999999999999</v>
      </c>
      <c r="D98" s="41">
        <f>IF(C98=0, "",(E98/C98))</f>
        <v>3908573</v>
      </c>
      <c r="E98" s="44">
        <v>45003309.522</v>
      </c>
      <c r="G98" s="48">
        <f t="shared" si="84"/>
        <v>11.516683233890477</v>
      </c>
      <c r="H98" s="48">
        <f t="shared" si="85"/>
        <v>11.522982481839769</v>
      </c>
      <c r="I98" s="48">
        <f t="shared" si="86"/>
        <v>11.523339597230342</v>
      </c>
      <c r="J98" s="48">
        <f t="shared" si="87"/>
        <v>11.524144493287082</v>
      </c>
      <c r="K98" s="48">
        <f t="shared" si="88"/>
        <v>11.526371566077362</v>
      </c>
      <c r="L98" s="48">
        <f t="shared" si="89"/>
        <v>11.526570046456062</v>
      </c>
      <c r="M98" s="48">
        <f t="shared" si="90"/>
        <v>11.515782931101549</v>
      </c>
      <c r="N98" s="48">
        <f t="shared" si="91"/>
        <v>11.505066624882669</v>
      </c>
      <c r="O98" s="48">
        <f t="shared" si="92"/>
        <v>11.49990809993065</v>
      </c>
      <c r="P98" s="48">
        <f t="shared" si="93"/>
        <v>11.494678206964444</v>
      </c>
      <c r="Q98" s="48">
        <f t="shared" si="94"/>
        <v>11.484106902715224</v>
      </c>
    </row>
    <row r="99" spans="1:17" x14ac:dyDescent="0.3">
      <c r="A99" s="39">
        <v>2</v>
      </c>
      <c r="B99" s="39">
        <v>2023</v>
      </c>
      <c r="C99" s="43">
        <v>11.512</v>
      </c>
      <c r="D99" s="41">
        <f t="shared" si="72"/>
        <v>3388178</v>
      </c>
      <c r="E99" s="44">
        <v>39004705.136</v>
      </c>
      <c r="G99" s="48">
        <f t="shared" si="84"/>
        <v>11.512691715883333</v>
      </c>
      <c r="H99" s="48">
        <f t="shared" si="85"/>
        <v>11.515648732987096</v>
      </c>
      <c r="I99" s="48">
        <f t="shared" si="86"/>
        <v>11.520724379848113</v>
      </c>
      <c r="J99" s="48">
        <f t="shared" si="87"/>
        <v>11.521091329452394</v>
      </c>
      <c r="K99" s="48">
        <f t="shared" si="88"/>
        <v>11.521830807141846</v>
      </c>
      <c r="L99" s="48">
        <f t="shared" si="89"/>
        <v>11.523744685783113</v>
      </c>
      <c r="M99" s="48">
        <f t="shared" si="90"/>
        <v>11.524073531809345</v>
      </c>
      <c r="N99" s="48">
        <f t="shared" si="91"/>
        <v>11.515209290496786</v>
      </c>
      <c r="O99" s="48">
        <f t="shared" si="92"/>
        <v>11.505981756097032</v>
      </c>
      <c r="P99" s="48">
        <f t="shared" si="93"/>
        <v>11.501307696196333</v>
      </c>
      <c r="Q99" s="48">
        <f t="shared" si="94"/>
        <v>11.49641284831648</v>
      </c>
    </row>
    <row r="100" spans="1:17" x14ac:dyDescent="0.3">
      <c r="A100" s="39">
        <v>3</v>
      </c>
      <c r="B100" s="39">
        <v>2023</v>
      </c>
      <c r="C100" s="43">
        <v>11.489000000000001</v>
      </c>
      <c r="D100" s="41">
        <f t="shared" si="72"/>
        <v>3027161</v>
      </c>
      <c r="E100" s="44">
        <v>34779052.729000002</v>
      </c>
      <c r="G100" s="48">
        <f t="shared" si="84"/>
        <v>11.510181108379555</v>
      </c>
      <c r="H100" s="48">
        <f t="shared" si="85"/>
        <v>11.508452251445398</v>
      </c>
      <c r="I100" s="48">
        <f t="shared" si="86"/>
        <v>11.511256281839019</v>
      </c>
      <c r="J100" s="48">
        <f t="shared" si="87"/>
        <v>11.51580099984259</v>
      </c>
      <c r="K100" s="48">
        <f t="shared" si="88"/>
        <v>11.516262088906897</v>
      </c>
      <c r="L100" s="48">
        <f t="shared" si="89"/>
        <v>11.517055396160179</v>
      </c>
      <c r="M100" s="48">
        <f t="shared" si="90"/>
        <v>11.518867161518466</v>
      </c>
      <c r="N100" s="48">
        <f t="shared" si="91"/>
        <v>11.519417034525416</v>
      </c>
      <c r="O100" s="48">
        <f t="shared" si="92"/>
        <v>11.512082088995058</v>
      </c>
      <c r="P100" s="48">
        <f t="shared" si="93"/>
        <v>11.504190417500929</v>
      </c>
      <c r="Q100" s="48">
        <f t="shared" si="94"/>
        <v>11.500154200511219</v>
      </c>
    </row>
    <row r="101" spans="1:17" x14ac:dyDescent="0.3">
      <c r="A101" s="39">
        <v>4</v>
      </c>
      <c r="B101" s="39">
        <v>2023</v>
      </c>
      <c r="C101" s="43">
        <v>11.538</v>
      </c>
      <c r="D101" s="41">
        <f t="shared" si="72"/>
        <v>2419059.9757323624</v>
      </c>
      <c r="E101" s="44">
        <v>27911114</v>
      </c>
      <c r="G101" s="48">
        <f t="shared" si="84"/>
        <v>11.51208538058242</v>
      </c>
      <c r="H101" s="48">
        <f t="shared" si="85"/>
        <v>11.514205908486081</v>
      </c>
      <c r="I101" s="48">
        <f t="shared" si="86"/>
        <v>11.512148873646964</v>
      </c>
      <c r="J101" s="48">
        <f t="shared" si="87"/>
        <v>11.514368897352966</v>
      </c>
      <c r="K101" s="48">
        <f t="shared" si="88"/>
        <v>11.518250299123846</v>
      </c>
      <c r="L101" s="48">
        <f t="shared" si="89"/>
        <v>11.518595564480199</v>
      </c>
      <c r="M101" s="48">
        <f t="shared" si="90"/>
        <v>11.519236400207763</v>
      </c>
      <c r="N101" s="48">
        <f t="shared" si="91"/>
        <v>11.520797021550329</v>
      </c>
      <c r="O101" s="48">
        <f t="shared" si="92"/>
        <v>11.521199470502433</v>
      </c>
      <c r="P101" s="48">
        <f t="shared" si="93"/>
        <v>11.514338195414435</v>
      </c>
      <c r="Q101" s="48">
        <f t="shared" si="94"/>
        <v>11.506818858377041</v>
      </c>
    </row>
    <row r="102" spans="1:17" x14ac:dyDescent="0.3">
      <c r="A102" s="39">
        <v>5</v>
      </c>
      <c r="B102" s="39">
        <v>2023</v>
      </c>
      <c r="C102" s="43">
        <v>11.551</v>
      </c>
      <c r="D102" s="41">
        <f t="shared" si="72"/>
        <v>1333190</v>
      </c>
      <c r="E102" s="44">
        <v>15399677.689999999</v>
      </c>
      <c r="G102" s="48">
        <f t="shared" si="84"/>
        <v>11.516451917409043</v>
      </c>
      <c r="H102" s="48">
        <f t="shared" si="85"/>
        <v>11.515771085645403</v>
      </c>
      <c r="I102" s="48">
        <f t="shared" si="86"/>
        <v>11.516923040519783</v>
      </c>
      <c r="J102" s="48">
        <f t="shared" si="87"/>
        <v>11.514654826148334</v>
      </c>
      <c r="K102" s="48">
        <f t="shared" si="88"/>
        <v>11.516576897569236</v>
      </c>
      <c r="L102" s="48">
        <f t="shared" si="89"/>
        <v>11.520127560726836</v>
      </c>
      <c r="M102" s="48">
        <f t="shared" si="90"/>
        <v>11.520405543752121</v>
      </c>
      <c r="N102" s="48">
        <f t="shared" si="91"/>
        <v>11.5209603499537</v>
      </c>
      <c r="O102" s="48">
        <f t="shared" si="92"/>
        <v>11.522387568815413</v>
      </c>
      <c r="P102" s="48">
        <f t="shared" si="93"/>
        <v>11.522695695213462</v>
      </c>
      <c r="Q102" s="48">
        <f t="shared" si="94"/>
        <v>11.516016490687212</v>
      </c>
    </row>
    <row r="103" spans="1:17" x14ac:dyDescent="0.3">
      <c r="A103" s="39">
        <v>6</v>
      </c>
      <c r="B103" s="39">
        <v>2023</v>
      </c>
      <c r="C103" s="43">
        <v>11.512</v>
      </c>
      <c r="D103" s="41">
        <f t="shared" si="72"/>
        <v>688741.50008686585</v>
      </c>
      <c r="E103" s="44">
        <v>7928792.1490000002</v>
      </c>
      <c r="G103" s="48">
        <f t="shared" si="84"/>
        <v>11.518061106346664</v>
      </c>
      <c r="H103" s="48">
        <f t="shared" si="85"/>
        <v>11.516169481250582</v>
      </c>
      <c r="I103" s="48">
        <f t="shared" si="86"/>
        <v>11.515595175034903</v>
      </c>
      <c r="J103" s="48">
        <f t="shared" si="87"/>
        <v>11.516742127392948</v>
      </c>
      <c r="K103" s="48">
        <f t="shared" si="88"/>
        <v>11.51456921432238</v>
      </c>
      <c r="L103" s="48">
        <f t="shared" si="89"/>
        <v>11.516438678793198</v>
      </c>
      <c r="M103" s="48">
        <f t="shared" si="90"/>
        <v>11.51989380196866</v>
      </c>
      <c r="N103" s="48">
        <f t="shared" si="91"/>
        <v>11.520169797584149</v>
      </c>
      <c r="O103" s="48">
        <f t="shared" si="92"/>
        <v>11.520715964942582</v>
      </c>
      <c r="P103" s="48">
        <f t="shared" si="93"/>
        <v>11.522112451784976</v>
      </c>
      <c r="Q103" s="48">
        <f t="shared" si="94"/>
        <v>11.522425283851501</v>
      </c>
    </row>
    <row r="104" spans="1:17" x14ac:dyDescent="0.3">
      <c r="A104" s="39">
        <v>7</v>
      </c>
      <c r="B104" s="39">
        <v>2023</v>
      </c>
      <c r="C104" s="43">
        <v>11.512</v>
      </c>
      <c r="D104" s="41">
        <f t="shared" si="72"/>
        <v>684493.37951702566</v>
      </c>
      <c r="E104" s="44">
        <v>7879887.7850000001</v>
      </c>
      <c r="G104" s="48">
        <f t="shared" si="84"/>
        <v>11.534415434366064</v>
      </c>
      <c r="H104" s="48">
        <f t="shared" si="85"/>
        <v>11.517552217914558</v>
      </c>
      <c r="I104" s="48">
        <f t="shared" si="86"/>
        <v>11.515922186746495</v>
      </c>
      <c r="J104" s="48">
        <f t="shared" si="87"/>
        <v>11.515435888977807</v>
      </c>
      <c r="K104" s="48">
        <f t="shared" si="88"/>
        <v>11.516575039672606</v>
      </c>
      <c r="L104" s="48">
        <f t="shared" si="89"/>
        <v>11.51448943124047</v>
      </c>
      <c r="M104" s="48">
        <f t="shared" si="90"/>
        <v>11.516309342658358</v>
      </c>
      <c r="N104" s="48">
        <f t="shared" si="91"/>
        <v>11.519674437039779</v>
      </c>
      <c r="O104" s="48">
        <f t="shared" si="92"/>
        <v>11.519948251821983</v>
      </c>
      <c r="P104" s="48">
        <f t="shared" si="93"/>
        <v>11.520485946384143</v>
      </c>
      <c r="Q104" s="48">
        <f t="shared" si="94"/>
        <v>11.521853099877706</v>
      </c>
    </row>
    <row r="105" spans="1:17" x14ac:dyDescent="0.3">
      <c r="A105" s="39">
        <v>8</v>
      </c>
      <c r="B105" s="39">
        <v>2023</v>
      </c>
      <c r="C105" s="43">
        <v>11.558</v>
      </c>
      <c r="D105" s="41">
        <f t="shared" si="72"/>
        <v>690127.58980792528</v>
      </c>
      <c r="E105" s="44">
        <v>7976494.6830000002</v>
      </c>
      <c r="G105" s="48">
        <f t="shared" si="84"/>
        <v>11.536654493014698</v>
      </c>
      <c r="H105" s="48">
        <f t="shared" si="85"/>
        <v>11.537214169596643</v>
      </c>
      <c r="I105" s="48">
        <f t="shared" si="86"/>
        <v>11.520708934586864</v>
      </c>
      <c r="J105" s="48">
        <f t="shared" si="87"/>
        <v>11.518296414129809</v>
      </c>
      <c r="K105" s="48">
        <f t="shared" si="88"/>
        <v>11.517255934385705</v>
      </c>
      <c r="L105" s="48">
        <f t="shared" si="89"/>
        <v>11.517996167220767</v>
      </c>
      <c r="M105" s="48">
        <f t="shared" si="90"/>
        <v>11.515810351258104</v>
      </c>
      <c r="N105" s="48">
        <f t="shared" si="91"/>
        <v>11.517499186705429</v>
      </c>
      <c r="O105" s="48">
        <f t="shared" si="92"/>
        <v>11.520718986050507</v>
      </c>
      <c r="P105" s="48">
        <f t="shared" si="93"/>
        <v>11.520960932066627</v>
      </c>
      <c r="Q105" s="48">
        <f t="shared" si="94"/>
        <v>11.521458239056354</v>
      </c>
    </row>
    <row r="106" spans="1:17" x14ac:dyDescent="0.3">
      <c r="A106" s="39">
        <v>9</v>
      </c>
      <c r="B106" s="39">
        <v>2023</v>
      </c>
      <c r="C106" s="43">
        <v>11.586</v>
      </c>
      <c r="D106" s="41">
        <f t="shared" si="72"/>
        <v>716791</v>
      </c>
      <c r="E106" s="44">
        <v>8304740.5259999996</v>
      </c>
      <c r="G106" s="48">
        <f t="shared" si="84"/>
        <v>11.54249774196426</v>
      </c>
      <c r="H106" s="48">
        <f t="shared" si="85"/>
        <v>11.545253438267029</v>
      </c>
      <c r="I106" s="48">
        <f t="shared" si="86"/>
        <v>11.542567366846981</v>
      </c>
      <c r="J106" s="48">
        <f t="shared" si="87"/>
        <v>11.525604560149837</v>
      </c>
      <c r="K106" s="48">
        <f t="shared" si="88"/>
        <v>11.522044505445734</v>
      </c>
      <c r="L106" s="48">
        <f t="shared" si="89"/>
        <v>11.520179178655551</v>
      </c>
      <c r="M106" s="48">
        <f t="shared" si="90"/>
        <v>11.520335878398441</v>
      </c>
      <c r="N106" s="48">
        <f t="shared" si="91"/>
        <v>11.517955885652059</v>
      </c>
      <c r="O106" s="48">
        <f t="shared" si="92"/>
        <v>11.519471263084894</v>
      </c>
      <c r="P106" s="48">
        <f t="shared" si="93"/>
        <v>11.522516065459993</v>
      </c>
      <c r="Q106" s="48">
        <f t="shared" si="94"/>
        <v>11.522710349990046</v>
      </c>
    </row>
    <row r="107" spans="1:17" x14ac:dyDescent="0.3">
      <c r="A107" s="39">
        <v>10</v>
      </c>
      <c r="B107" s="39">
        <v>2023</v>
      </c>
      <c r="C107" s="43">
        <v>11.52</v>
      </c>
      <c r="D107" s="41">
        <f t="shared" si="72"/>
        <v>1520309</v>
      </c>
      <c r="E107" s="44">
        <v>17513959.68</v>
      </c>
      <c r="G107" s="48">
        <f t="shared" si="84"/>
        <v>11.538843401235749</v>
      </c>
      <c r="H107" s="48">
        <f t="shared" si="85"/>
        <v>11.534544290485211</v>
      </c>
      <c r="I107" s="48">
        <f t="shared" si="86"/>
        <v>11.538438493666387</v>
      </c>
      <c r="J107" s="48">
        <f t="shared" si="87"/>
        <v>11.538306768799119</v>
      </c>
      <c r="K107" s="48">
        <f t="shared" si="88"/>
        <v>11.524835538438621</v>
      </c>
      <c r="L107" s="48">
        <f t="shared" si="89"/>
        <v>11.521829667943845</v>
      </c>
      <c r="M107" s="48">
        <f t="shared" si="90"/>
        <v>11.520164355099492</v>
      </c>
      <c r="N107" s="48">
        <f t="shared" si="91"/>
        <v>11.520313034982104</v>
      </c>
      <c r="O107" s="48">
        <f t="shared" si="92"/>
        <v>11.518080344299642</v>
      </c>
      <c r="P107" s="48">
        <f t="shared" si="93"/>
        <v>11.519501690594671</v>
      </c>
      <c r="Q107" s="48">
        <f t="shared" si="94"/>
        <v>11.522377263070217</v>
      </c>
    </row>
    <row r="108" spans="1:17" x14ac:dyDescent="0.3">
      <c r="A108" s="39">
        <v>11</v>
      </c>
      <c r="B108" s="39">
        <v>2023</v>
      </c>
      <c r="C108" s="43">
        <v>11.494</v>
      </c>
      <c r="D108" s="41">
        <f t="shared" si="72"/>
        <v>3095273.7080215765</v>
      </c>
      <c r="E108" s="44">
        <v>35577076</v>
      </c>
      <c r="G108" s="48">
        <f t="shared" si="84"/>
        <v>11.518846980406902</v>
      </c>
      <c r="H108" s="48">
        <f t="shared" si="85"/>
        <v>11.518148200553378</v>
      </c>
      <c r="I108" s="48">
        <f t="shared" si="86"/>
        <v>11.517575638097071</v>
      </c>
      <c r="J108" s="48">
        <f t="shared" si="87"/>
        <v>11.522680621704398</v>
      </c>
      <c r="K108" s="48">
        <f t="shared" si="88"/>
        <v>11.526004853936017</v>
      </c>
      <c r="L108" s="48">
        <f t="shared" si="89"/>
        <v>11.518102315116813</v>
      </c>
      <c r="M108" s="48">
        <f t="shared" si="90"/>
        <v>11.516925104671323</v>
      </c>
      <c r="N108" s="48">
        <f t="shared" si="91"/>
        <v>11.516392641958479</v>
      </c>
      <c r="O108" s="48">
        <f t="shared" si="92"/>
        <v>11.517112690826503</v>
      </c>
      <c r="P108" s="48">
        <f t="shared" si="93"/>
        <v>11.515424526291843</v>
      </c>
      <c r="Q108" s="48">
        <f t="shared" si="94"/>
        <v>11.516827169466557</v>
      </c>
    </row>
    <row r="109" spans="1:17" x14ac:dyDescent="0.3">
      <c r="A109" s="39">
        <v>12</v>
      </c>
      <c r="B109" s="39">
        <v>2023</v>
      </c>
      <c r="C109" s="43">
        <v>11.459</v>
      </c>
      <c r="D109" s="41">
        <f t="shared" si="72"/>
        <v>3662557.7001483548</v>
      </c>
      <c r="E109" s="44">
        <v>41969248.685999997</v>
      </c>
      <c r="G109" s="48">
        <f t="shared" si="84"/>
        <v>11.491474498417569</v>
      </c>
      <c r="H109" s="48">
        <f t="shared" si="85"/>
        <v>11.496214901555787</v>
      </c>
      <c r="I109" s="48">
        <f t="shared" si="86"/>
        <v>11.497256874727505</v>
      </c>
      <c r="J109" s="48">
        <f t="shared" si="87"/>
        <v>11.498175117842456</v>
      </c>
      <c r="K109" s="48">
        <f t="shared" si="88"/>
        <v>11.503858505347885</v>
      </c>
      <c r="L109" s="48">
        <f t="shared" si="89"/>
        <v>11.50943495980105</v>
      </c>
      <c r="M109" s="48">
        <f t="shared" si="90"/>
        <v>11.505967029713911</v>
      </c>
      <c r="N109" s="48">
        <f t="shared" si="91"/>
        <v>11.506930041586692</v>
      </c>
      <c r="O109" s="48">
        <f t="shared" si="92"/>
        <v>11.508029466564365</v>
      </c>
      <c r="P109" s="48">
        <f t="shared" si="93"/>
        <v>11.509801506277899</v>
      </c>
      <c r="Q109" s="48">
        <f t="shared" si="94"/>
        <v>11.508910984921574</v>
      </c>
    </row>
    <row r="110" spans="1:17" x14ac:dyDescent="0.3">
      <c r="A110" s="39">
        <v>1</v>
      </c>
      <c r="B110" s="39">
        <v>2024</v>
      </c>
      <c r="C110" s="43">
        <v>11.500999999999999</v>
      </c>
      <c r="D110" s="41">
        <f t="shared" si="72"/>
        <v>4295015.9986088164</v>
      </c>
      <c r="E110" s="44">
        <v>49396979</v>
      </c>
      <c r="G110" s="48">
        <f t="shared" si="84"/>
        <v>11.489339565370924</v>
      </c>
      <c r="H110" s="48">
        <f t="shared" si="85"/>
        <v>11.494552929086938</v>
      </c>
      <c r="I110" s="48">
        <f t="shared" si="86"/>
        <v>11.497684999132362</v>
      </c>
      <c r="J110" s="48">
        <f t="shared" si="87"/>
        <v>11.49835317586081</v>
      </c>
      <c r="K110" s="48">
        <f t="shared" si="88"/>
        <v>11.498965365297805</v>
      </c>
      <c r="L110" s="48">
        <f t="shared" si="89"/>
        <v>11.503122741329525</v>
      </c>
      <c r="M110" s="48">
        <f t="shared" si="90"/>
        <v>11.507538742805897</v>
      </c>
      <c r="N110" s="48">
        <f t="shared" si="91"/>
        <v>11.505003141350183</v>
      </c>
      <c r="O110" s="48">
        <f t="shared" si="92"/>
        <v>11.50593205073868</v>
      </c>
      <c r="P110" s="48">
        <f t="shared" si="93"/>
        <v>11.507003567373664</v>
      </c>
      <c r="Q110" s="48">
        <f t="shared" si="94"/>
        <v>11.508669919469812</v>
      </c>
    </row>
    <row r="111" spans="1:17" x14ac:dyDescent="0.3">
      <c r="A111" s="39">
        <v>2</v>
      </c>
      <c r="B111" s="39">
        <v>2024</v>
      </c>
      <c r="C111" s="43">
        <v>11.494999999999999</v>
      </c>
      <c r="D111" s="41">
        <f t="shared" si="72"/>
        <v>2887271</v>
      </c>
      <c r="E111" s="44">
        <v>33189180.145</v>
      </c>
      <c r="G111" s="48">
        <f t="shared" si="84"/>
        <v>11.487168125712001</v>
      </c>
      <c r="H111" s="48">
        <f t="shared" si="85"/>
        <v>11.490396664784928</v>
      </c>
      <c r="I111" s="48">
        <f t="shared" si="86"/>
        <v>11.494632721227328</v>
      </c>
      <c r="J111" s="48">
        <f t="shared" si="87"/>
        <v>11.497225393920525</v>
      </c>
      <c r="K111" s="48">
        <f t="shared" si="88"/>
        <v>11.497801579688275</v>
      </c>
      <c r="L111" s="48">
        <f t="shared" si="89"/>
        <v>11.498337694265478</v>
      </c>
      <c r="M111" s="48">
        <f t="shared" si="90"/>
        <v>11.501924578970847</v>
      </c>
      <c r="N111" s="48">
        <f t="shared" si="91"/>
        <v>11.505892626909146</v>
      </c>
      <c r="O111" s="48">
        <f t="shared" si="92"/>
        <v>11.503848793255258</v>
      </c>
      <c r="P111" s="48">
        <f t="shared" si="93"/>
        <v>11.504820969200065</v>
      </c>
      <c r="Q111" s="48">
        <f t="shared" si="94"/>
        <v>11.505931134049137</v>
      </c>
    </row>
    <row r="112" spans="1:17" x14ac:dyDescent="0.3">
      <c r="A112" s="39">
        <v>3</v>
      </c>
      <c r="B112" s="39">
        <v>2024</v>
      </c>
      <c r="C112" s="43"/>
      <c r="D112" s="41" t="str">
        <f t="shared" si="72"/>
        <v/>
      </c>
      <c r="E112" s="44"/>
      <c r="G112" s="48" t="str">
        <f t="shared" si="84"/>
        <v/>
      </c>
      <c r="H112" s="48" t="str">
        <f t="shared" si="85"/>
        <v/>
      </c>
      <c r="I112" s="48" t="str">
        <f t="shared" si="86"/>
        <v/>
      </c>
      <c r="J112" s="48" t="str">
        <f t="shared" si="87"/>
        <v/>
      </c>
      <c r="K112" s="48" t="str">
        <f t="shared" si="88"/>
        <v/>
      </c>
      <c r="L112" s="48" t="str">
        <f t="shared" si="89"/>
        <v/>
      </c>
      <c r="M112" s="48" t="str">
        <f t="shared" si="90"/>
        <v/>
      </c>
      <c r="N112" s="48" t="str">
        <f t="shared" si="91"/>
        <v/>
      </c>
      <c r="O112" s="48" t="str">
        <f t="shared" si="92"/>
        <v/>
      </c>
      <c r="P112" s="48" t="str">
        <f t="shared" si="93"/>
        <v/>
      </c>
      <c r="Q112" s="48" t="str">
        <f t="shared" si="94"/>
        <v/>
      </c>
    </row>
    <row r="113" spans="1:17" x14ac:dyDescent="0.3">
      <c r="A113" s="39">
        <v>4</v>
      </c>
      <c r="B113" s="39">
        <v>2024</v>
      </c>
      <c r="C113" s="43"/>
      <c r="D113" s="41" t="str">
        <f t="shared" si="72"/>
        <v/>
      </c>
      <c r="E113" s="44"/>
      <c r="G113" s="48" t="str">
        <f t="shared" si="84"/>
        <v/>
      </c>
      <c r="H113" s="48" t="str">
        <f t="shared" si="85"/>
        <v/>
      </c>
      <c r="I113" s="48" t="str">
        <f t="shared" si="86"/>
        <v/>
      </c>
      <c r="J113" s="48" t="str">
        <f t="shared" si="87"/>
        <v/>
      </c>
      <c r="K113" s="48" t="str">
        <f t="shared" si="88"/>
        <v/>
      </c>
      <c r="L113" s="48" t="str">
        <f t="shared" si="89"/>
        <v/>
      </c>
      <c r="M113" s="48" t="str">
        <f t="shared" si="90"/>
        <v/>
      </c>
      <c r="N113" s="48" t="str">
        <f t="shared" si="91"/>
        <v/>
      </c>
      <c r="O113" s="48" t="str">
        <f t="shared" si="92"/>
        <v/>
      </c>
      <c r="P113" s="48" t="str">
        <f t="shared" si="93"/>
        <v/>
      </c>
      <c r="Q113" s="48" t="str">
        <f t="shared" si="94"/>
        <v/>
      </c>
    </row>
    <row r="114" spans="1:17" x14ac:dyDescent="0.3">
      <c r="A114" s="39">
        <v>5</v>
      </c>
      <c r="B114" s="39">
        <v>2024</v>
      </c>
      <c r="C114" s="43"/>
      <c r="D114" s="41" t="str">
        <f t="shared" si="72"/>
        <v/>
      </c>
      <c r="E114" s="44"/>
      <c r="G114" s="48" t="str">
        <f t="shared" si="84"/>
        <v/>
      </c>
      <c r="H114" s="48" t="str">
        <f t="shared" si="85"/>
        <v/>
      </c>
      <c r="I114" s="48" t="str">
        <f t="shared" si="86"/>
        <v/>
      </c>
      <c r="J114" s="48" t="str">
        <f t="shared" si="87"/>
        <v/>
      </c>
      <c r="K114" s="48" t="str">
        <f t="shared" si="88"/>
        <v/>
      </c>
      <c r="L114" s="48" t="str">
        <f t="shared" si="89"/>
        <v/>
      </c>
      <c r="M114" s="48" t="str">
        <f t="shared" si="90"/>
        <v/>
      </c>
      <c r="N114" s="48" t="str">
        <f t="shared" si="91"/>
        <v/>
      </c>
      <c r="O114" s="48" t="str">
        <f t="shared" si="92"/>
        <v/>
      </c>
      <c r="P114" s="48" t="str">
        <f t="shared" si="93"/>
        <v/>
      </c>
      <c r="Q114" s="48" t="str">
        <f t="shared" si="94"/>
        <v/>
      </c>
    </row>
    <row r="115" spans="1:17" x14ac:dyDescent="0.3">
      <c r="A115" s="39">
        <v>6</v>
      </c>
      <c r="B115" s="39">
        <v>2024</v>
      </c>
      <c r="C115" s="43"/>
      <c r="D115" s="41" t="str">
        <f t="shared" si="72"/>
        <v/>
      </c>
      <c r="E115" s="44"/>
      <c r="G115" s="48" t="str">
        <f t="shared" si="84"/>
        <v/>
      </c>
      <c r="H115" s="48" t="str">
        <f t="shared" si="85"/>
        <v/>
      </c>
      <c r="I115" s="48" t="str">
        <f t="shared" si="86"/>
        <v/>
      </c>
      <c r="J115" s="48" t="str">
        <f t="shared" si="87"/>
        <v/>
      </c>
      <c r="K115" s="48" t="str">
        <f t="shared" si="88"/>
        <v/>
      </c>
      <c r="L115" s="48" t="str">
        <f t="shared" si="89"/>
        <v/>
      </c>
      <c r="M115" s="48" t="str">
        <f t="shared" si="90"/>
        <v/>
      </c>
      <c r="N115" s="48" t="str">
        <f t="shared" si="91"/>
        <v/>
      </c>
      <c r="O115" s="48" t="str">
        <f t="shared" si="92"/>
        <v/>
      </c>
      <c r="P115" s="48" t="str">
        <f t="shared" si="93"/>
        <v/>
      </c>
      <c r="Q115" s="48" t="str">
        <f t="shared" si="94"/>
        <v/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2016-2021</vt:lpstr>
      <vt:lpstr>Einspeisung</vt:lpstr>
    </vt:vector>
  </TitlesOfParts>
  <Company>Stadtwerke Schwäbisch Hall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Schmitz, Florian</dc:creator>
  <cp:lastModifiedBy>Haustein,Lars</cp:lastModifiedBy>
  <dcterms:created xsi:type="dcterms:W3CDTF">2015-03-25T07:23:15Z</dcterms:created>
  <dcterms:modified xsi:type="dcterms:W3CDTF">2024-03-14T08:07:13Z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2024-03-14T08:06:40Z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14b726ac-00bd-4be9-a4b6-b6a370b2b0d3</vt:lpwstr>
  </property>
  <property fmtid="{D5CDD505-2E9C-101B-9397-08002B2CF9AE}" pid="7" name="MSIP_Label_defa4170-0d19-0005-0004-bc88714345d2_ActionId">
    <vt:lpwstr>0c950023-8d96-4392-a90d-bf5d435a8c73</vt:lpwstr>
  </property>
  <property fmtid="{D5CDD505-2E9C-101B-9397-08002B2CF9AE}" pid="8" name="MSIP_Label_defa4170-0d19-0005-0004-bc88714345d2_ContentBits">
    <vt:lpwstr>0</vt:lpwstr>
  </property>
</Properties>
</file>